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чая папка\Бюджет решения совета депутатов\Бюджет 2025\Проект бюджет\"/>
    </mc:Choice>
  </mc:AlternateContent>
  <xr:revisionPtr revIDLastSave="0" documentId="13_ncr:1_{87ABCB32-DCD9-4546-95E1-93516427D419}" xr6:coauthVersionLast="47" xr6:coauthVersionMax="47" xr10:uidLastSave="{00000000-0000-0000-0000-000000000000}"/>
  <bookViews>
    <workbookView xWindow="-120" yWindow="-120" windowWidth="29040" windowHeight="15840" tabRatio="601" activeTab="1" xr2:uid="{00000000-000D-0000-FFFF-FFFF00000000}"/>
  </bookViews>
  <sheets>
    <sheet name="3" sheetId="10" r:id="rId1"/>
    <sheet name="4" sheetId="11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1" l="1"/>
  <c r="G8" i="11"/>
  <c r="G7" i="11"/>
  <c r="G6" i="11"/>
  <c r="G13" i="11"/>
  <c r="G12" i="11"/>
  <c r="G11" i="11"/>
  <c r="G5" i="11"/>
  <c r="G110" i="11"/>
  <c r="G109" i="11"/>
  <c r="G108" i="11"/>
  <c r="G102" i="11"/>
  <c r="G101" i="11"/>
  <c r="G100" i="11"/>
  <c r="G99" i="11"/>
  <c r="G83" i="11"/>
  <c r="G82" i="11"/>
  <c r="G71" i="11"/>
  <c r="G69" i="11"/>
  <c r="G68" i="11"/>
  <c r="G67" i="11"/>
  <c r="G62" i="11"/>
  <c r="G61" i="11"/>
  <c r="G60" i="11"/>
  <c r="G51" i="11"/>
  <c r="G50" i="11"/>
  <c r="G49" i="11"/>
  <c r="G119" i="11"/>
  <c r="F121" i="11"/>
  <c r="F93" i="11"/>
  <c r="F77" i="11"/>
  <c r="F76" i="11"/>
  <c r="F83" i="11"/>
  <c r="F82" i="11"/>
  <c r="F71" i="11"/>
  <c r="F62" i="11"/>
  <c r="F61" i="11"/>
  <c r="F60" i="11"/>
  <c r="F119" i="11"/>
  <c r="G46" i="11"/>
  <c r="F46" i="11"/>
  <c r="F93" i="10"/>
  <c r="F46" i="10"/>
  <c r="F44" i="11"/>
  <c r="F43" i="11"/>
  <c r="F42" i="11"/>
  <c r="F110" i="11"/>
  <c r="F109" i="11"/>
  <c r="F114" i="11"/>
  <c r="F113" i="11"/>
  <c r="F108" i="11"/>
  <c r="F106" i="11"/>
  <c r="F105" i="11"/>
  <c r="F104" i="11"/>
  <c r="F102" i="11"/>
  <c r="F101" i="11"/>
  <c r="F100" i="11"/>
  <c r="F99" i="11"/>
  <c r="F73" i="11"/>
  <c r="F72" i="11"/>
  <c r="F90" i="11"/>
  <c r="F69" i="11"/>
  <c r="F68" i="11"/>
  <c r="F67" i="11"/>
  <c r="F51" i="11"/>
  <c r="F50" i="11"/>
  <c r="F55" i="11"/>
  <c r="F54" i="11"/>
  <c r="F49" i="11"/>
  <c r="F8" i="11"/>
  <c r="F7" i="11"/>
  <c r="F6" i="11"/>
  <c r="F13" i="11"/>
  <c r="F16" i="11"/>
  <c r="F20" i="11"/>
  <c r="F12" i="11"/>
  <c r="F11" i="11"/>
  <c r="F34" i="11"/>
  <c r="F33" i="11"/>
  <c r="F27" i="11"/>
  <c r="F26" i="11"/>
  <c r="F25" i="11"/>
  <c r="F31" i="11"/>
  <c r="F30" i="11"/>
  <c r="F29" i="11"/>
  <c r="F5" i="11"/>
  <c r="F97" i="11"/>
  <c r="F96" i="11"/>
  <c r="F95" i="11"/>
  <c r="F94" i="11"/>
  <c r="F117" i="11"/>
  <c r="F115" i="11"/>
  <c r="F111" i="11"/>
  <c r="F91" i="11"/>
  <c r="F88" i="11"/>
  <c r="F86" i="11"/>
  <c r="F84" i="11"/>
  <c r="F80" i="11"/>
  <c r="F78" i="11"/>
  <c r="F74" i="11"/>
  <c r="F65" i="11"/>
  <c r="F63" i="11"/>
  <c r="F58" i="11"/>
  <c r="F56" i="11"/>
  <c r="F52" i="11"/>
  <c r="F45" i="11"/>
  <c r="F39" i="11"/>
  <c r="F37" i="11"/>
  <c r="F35" i="11"/>
  <c r="G16" i="11"/>
  <c r="G20" i="11"/>
  <c r="G34" i="11"/>
  <c r="G33" i="11"/>
  <c r="G27" i="11"/>
  <c r="G26" i="11"/>
  <c r="G25" i="11"/>
  <c r="G31" i="11"/>
  <c r="G30" i="11"/>
  <c r="G29" i="11"/>
  <c r="G35" i="11"/>
  <c r="G37" i="11"/>
  <c r="G39" i="11"/>
  <c r="G44" i="11"/>
  <c r="G43" i="11"/>
  <c r="G42" i="11"/>
  <c r="G45" i="11"/>
  <c r="G55" i="11"/>
  <c r="G54" i="11"/>
  <c r="G52" i="11"/>
  <c r="G56" i="11"/>
  <c r="G58" i="11"/>
  <c r="G63" i="11"/>
  <c r="G65" i="11"/>
  <c r="G73" i="11"/>
  <c r="G72" i="11"/>
  <c r="G77" i="11"/>
  <c r="G76" i="11"/>
  <c r="G74" i="11"/>
  <c r="G78" i="11"/>
  <c r="G80" i="11"/>
  <c r="G84" i="11"/>
  <c r="G86" i="11"/>
  <c r="G88" i="11"/>
  <c r="G91" i="11"/>
  <c r="G97" i="11"/>
  <c r="G96" i="11"/>
  <c r="G95" i="11"/>
  <c r="G94" i="11"/>
  <c r="G106" i="11"/>
  <c r="G105" i="11"/>
  <c r="G104" i="11"/>
  <c r="G114" i="11"/>
  <c r="G113" i="11"/>
  <c r="G111" i="11"/>
  <c r="G115" i="11"/>
  <c r="G117" i="11"/>
  <c r="F104" i="10"/>
  <c r="F90" i="10"/>
  <c r="F83" i="10"/>
  <c r="F82" i="10"/>
  <c r="F77" i="10"/>
  <c r="F76" i="10"/>
  <c r="F71" i="10"/>
  <c r="F62" i="10"/>
  <c r="F61" i="10"/>
  <c r="F60" i="10"/>
  <c r="F16" i="10"/>
  <c r="F12" i="10"/>
  <c r="F11" i="10"/>
  <c r="F34" i="10"/>
  <c r="F33" i="10"/>
  <c r="F5" i="10"/>
  <c r="F51" i="10"/>
  <c r="F50" i="10"/>
  <c r="F49" i="10"/>
  <c r="F102" i="10"/>
  <c r="F101" i="10"/>
  <c r="F100" i="10"/>
  <c r="F99" i="10"/>
  <c r="F110" i="10"/>
  <c r="F109" i="10"/>
  <c r="F108" i="10"/>
  <c r="F44" i="10"/>
  <c r="F43" i="10"/>
  <c r="F42" i="10"/>
  <c r="F119" i="10"/>
  <c r="G121" i="11"/>
  <c r="F88" i="10"/>
  <c r="F91" i="10"/>
  <c r="F8" i="10"/>
  <c r="F7" i="10"/>
  <c r="F114" i="10"/>
  <c r="F113" i="10"/>
  <c r="F115" i="10"/>
  <c r="F73" i="10"/>
  <c r="F31" i="10"/>
  <c r="F30" i="10"/>
  <c r="F29" i="10"/>
  <c r="F37" i="10"/>
  <c r="F97" i="10"/>
  <c r="F96" i="10"/>
  <c r="F95" i="10"/>
  <c r="F94" i="10"/>
  <c r="F27" i="10"/>
  <c r="F26" i="10"/>
  <c r="F25" i="10"/>
  <c r="F45" i="10"/>
  <c r="F20" i="10"/>
  <c r="F13" i="10"/>
  <c r="F117" i="10"/>
  <c r="F55" i="10"/>
  <c r="F58" i="10"/>
  <c r="F111" i="10"/>
  <c r="F106" i="10"/>
  <c r="F105" i="10"/>
  <c r="F86" i="10"/>
  <c r="F84" i="10"/>
  <c r="F80" i="10"/>
  <c r="F78" i="10"/>
  <c r="F74" i="10"/>
  <c r="F69" i="10"/>
  <c r="F68" i="10"/>
  <c r="F65" i="10"/>
  <c r="F63" i="10"/>
  <c r="F56" i="10"/>
  <c r="F52" i="10"/>
  <c r="F39" i="10"/>
  <c r="F54" i="10"/>
  <c r="F35" i="10"/>
  <c r="F6" i="10"/>
  <c r="F72" i="10"/>
  <c r="F67" i="10"/>
</calcChain>
</file>

<file path=xl/sharedStrings.xml><?xml version="1.0" encoding="utf-8"?>
<sst xmlns="http://schemas.openxmlformats.org/spreadsheetml/2006/main" count="971" uniqueCount="142">
  <si>
    <t>Наименование</t>
  </si>
  <si>
    <t>Код функциональной классификации</t>
  </si>
  <si>
    <t>ВСЕГО</t>
  </si>
  <si>
    <t>Общегосударственные вопросы</t>
  </si>
  <si>
    <t>раздел</t>
  </si>
  <si>
    <t>целевая статья</t>
  </si>
  <si>
    <t>вид расходов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</si>
  <si>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</si>
  <si>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</si>
  <si>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</si>
  <si>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</si>
  <si>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03</t>
  </si>
  <si>
    <t xml:space="preserve">01 </t>
  </si>
  <si>
    <t>04</t>
  </si>
  <si>
    <t>05</t>
  </si>
  <si>
    <t>Другие общегосударственные вопросы</t>
  </si>
  <si>
    <t>Национальная экономика</t>
  </si>
  <si>
    <t>08</t>
  </si>
  <si>
    <t>09</t>
  </si>
  <si>
    <t>Физическая культура и спорт</t>
  </si>
  <si>
    <t>10</t>
  </si>
  <si>
    <t>11</t>
  </si>
  <si>
    <t>Жилищно-коммунальное хозяйство</t>
  </si>
  <si>
    <t>13</t>
  </si>
  <si>
    <t>Национальная оборона</t>
  </si>
  <si>
    <t>Мобилизационная и вневойсковая подготовка</t>
  </si>
  <si>
    <t>Массовый спорт</t>
  </si>
  <si>
    <t xml:space="preserve">04 </t>
  </si>
  <si>
    <t>Жилищное хозяйство</t>
  </si>
  <si>
    <t>Дорожное хозяйство (дорожные фонды)</t>
  </si>
  <si>
    <t>Культура и кинематография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</si>
  <si>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</si>
  <si>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</si>
  <si>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</si>
  <si>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</si>
  <si>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</si>
  <si>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подраздел</t>
  </si>
  <si>
    <t>852</t>
  </si>
  <si>
    <t>Уплата налога на имущество организаций и земельного налога</t>
  </si>
  <si>
    <t>Уплата прочих налогов, сборов и иных платежей</t>
  </si>
  <si>
    <t>Благоустройство</t>
  </si>
  <si>
    <t>Уличное освещение</t>
  </si>
  <si>
    <t>Коммунальное хозяйство</t>
  </si>
  <si>
    <t>242</t>
  </si>
  <si>
    <t>540</t>
  </si>
  <si>
    <t>12</t>
  </si>
  <si>
    <t>Другие  вопросы в области национальной  экономики</t>
  </si>
  <si>
    <t>Мероприятия по землеустройству и землепользованию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</si>
  <si>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</si>
  <si>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</si>
  <si>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</si>
  <si>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Расходы общегосударственного характера</t>
  </si>
  <si>
    <t>Иные межбюджетные трансферты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</si>
  <si>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</si>
  <si>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Обеспечение первичных мер пожарной безопасности в части создания условий для организации добровольной пожарной охраны</t>
  </si>
  <si>
    <t>Национальная безопасность и правоохранительная деятельность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</si>
  <si>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</si>
  <si>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Другие вопросы в области культуры, кинематографии</t>
  </si>
  <si>
    <t>Организация и проведение мероприятий в сфере физической культуры и спорта</t>
  </si>
  <si>
    <t>Прочие мероприятия по благоустройству поселения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</si>
  <si>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</si>
  <si>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</si>
  <si>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853</t>
  </si>
  <si>
    <t>Уплата иных платежей</t>
  </si>
  <si>
    <t>831</t>
  </si>
  <si>
    <t>Исполнение судебных актов Российской Федерации и мировых соглашений по возмещению причиненного вреда</t>
  </si>
  <si>
    <t>99 0 00 00000</t>
  </si>
  <si>
    <t>99 0 00 20300</t>
  </si>
  <si>
    <t>99 0 00 20400</t>
  </si>
  <si>
    <t>99 0 00 00030</t>
  </si>
  <si>
    <t>99 0 00 11700</t>
  </si>
  <si>
    <t>99 0 00 51180</t>
  </si>
  <si>
    <t>99 0 00 24600</t>
  </si>
  <si>
    <t>99 0 00 11200</t>
  </si>
  <si>
    <t>99 0 00 60020</t>
  </si>
  <si>
    <t>99 0 00 04030</t>
  </si>
  <si>
    <t>99 0 00 11300</t>
  </si>
  <si>
    <t>99 0 00 11100</t>
  </si>
  <si>
    <t>99 0 00 11400</t>
  </si>
  <si>
    <t>99 0 00 11500</t>
  </si>
  <si>
    <t>99 0 00 60310</t>
  </si>
  <si>
    <t>99 0 00 60350</t>
  </si>
  <si>
    <t>99 0 00 41600</t>
  </si>
  <si>
    <t>Прочая закупка товаров, работ и услуг</t>
  </si>
  <si>
    <t>99 0 00 12750</t>
  </si>
  <si>
    <t>99 0 00 71050</t>
  </si>
  <si>
    <t>Закупка энергетических ресурсов</t>
  </si>
  <si>
    <t>247</t>
  </si>
  <si>
    <t>99 0 00 04060</t>
  </si>
  <si>
    <t>312</t>
  </si>
  <si>
    <t>Иные пенсии, социальные доплаты к пенсиям</t>
  </si>
  <si>
    <t>Непрограммное направление деятельности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</si>
  <si>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</si>
  <si>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</si>
  <si>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</si>
  <si>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в сфере информационно-коммуникационных технологий</t>
  </si>
  <si>
    <t>100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</si>
  <si>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</si>
  <si>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</si>
  <si>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государственных (муниципальных) нужд</t>
  </si>
  <si>
    <t>800</t>
  </si>
  <si>
    <t>Иные бюджетные ассигнования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</si>
  <si>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порядке.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</si>
  <si>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</si>
  <si>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</si>
  <si>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движения.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</si>
  <si>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законодательством.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</si>
  <si>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пункты.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</si>
  <si>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 водоотведения, снабжения населения топливом в пределах полномочий, установленных законодательством Российской Федерации.</t>
  </si>
  <si>
    <t>Мероприятия, реализуемые органами исполнительной власти.</t>
  </si>
  <si>
    <t>Социальное обеспечение населения</t>
  </si>
  <si>
    <t>99 0 00 46140</t>
  </si>
  <si>
    <t>99 0 00 S0260</t>
  </si>
  <si>
    <t>Другие вопросы в области физической культуры и спорта</t>
  </si>
  <si>
    <t>Создание физкультурно-оздоровительных комплексов открытого типа</t>
  </si>
  <si>
    <t>Другие вопросы в области охраны окружающей среды</t>
  </si>
  <si>
    <t>06</t>
  </si>
  <si>
    <t>Охрана окружающей среды</t>
  </si>
  <si>
    <t>Рекультивация земельных участков, нарушенных размещением твердых коммунальных отходов и ликвидация объектов накопленного экологического вреда за счет средств местного бюджета</t>
  </si>
  <si>
    <t>99 0 00 13030</t>
  </si>
  <si>
    <t>07</t>
  </si>
  <si>
    <t>Обеспечение проведение выборов референдумов</t>
  </si>
  <si>
    <t>99 0 00 02004</t>
  </si>
  <si>
    <t>880</t>
  </si>
  <si>
    <t>Специальные расходы</t>
  </si>
  <si>
    <t>Реализация переданных полномочий сельских поселений по осуществлению внутреннего муниципального финансового контроля</t>
  </si>
  <si>
    <t>99 0 00 00031</t>
  </si>
  <si>
    <t>99 0 00 07570</t>
  </si>
  <si>
    <t>870</t>
  </si>
  <si>
    <t>Резервные фонды</t>
  </si>
  <si>
    <t>Резервные средства</t>
  </si>
  <si>
    <t>99 0 00 71040</t>
  </si>
  <si>
    <t>Условно-утвержденные расходы</t>
  </si>
  <si>
    <t>ИТОГО</t>
  </si>
  <si>
    <t>План на 2025г.</t>
  </si>
  <si>
    <t>План на 2026г.</t>
  </si>
  <si>
    <t>План на 2027г.</t>
  </si>
  <si>
    <t>Распределение бюджетных ассигнований бюджета Саргазинского сельского поселения  по разделам, подразделам, целевым статьям, группам и подгруппам видов расходов классификации расходов бюджета на 2026 и 2027 годы</t>
  </si>
  <si>
    <t>Распределение бюджетных ассигнований бюджета Саргазинского сельского поселения  по разделам, подразделам, целевым статьям, группам и подгруппам видов расходов классификации расходов бюджета на 2025 год</t>
  </si>
  <si>
    <t>Выплаты пенсии за выслугу лет лицам, замещавшим должности муниципальной службы и ежемесячные доплаты к трудовой пенсии лицам,осуществлявшим полномочия депутата, выборного лица органа местного самоуправления на постоянной основе.</t>
  </si>
  <si>
    <t xml:space="preserve">Приложение №3                                                                                                                                                                                                                                            к решению Совета депутатов Саргазинского сельского поселения                                                                                                                                               №___ от 18.12.2024г. "О принятии бюджета Саргазинского сельского 
поселения на 2025 год и плановый период 2026 и 2027 годов»
                                                                              </t>
  </si>
  <si>
    <t xml:space="preserve">Приложение №4                                                                                                                      к решению Совета депутатов Саргазинского сельского поселения                  №___ от 18.12.2024г. "О принятии бюджета Саргазинского сельского 
поселения на 2025 год и плановый период 2026 и 2027 годов»
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</si>
</sst>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Border="1" applyAlignment="1">
      <alignment horizontal="right"/>
    </xf>
    <xf numFmtId="4" fontId="0" fillId="0" borderId="0" xfId="0" applyNumberFormat="1" applyBorder="1"/>
    <xf numFmtId="4" fontId="4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Fill="1"/>
    <xf numFmtId="0" fontId="0" fillId="2" borderId="0" xfId="0" applyFill="1"/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49" fontId="7" fillId="0" borderId="1" xfId="0" applyNumberFormat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49" fontId="7" fillId="2" borderId="1" xfId="0" applyNumberFormat="1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Border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" fontId="0" fillId="2" borderId="0" xfId="0" applyNumberFormat="1" applyFill="1"/>
    <xf numFmtId="0" fontId="8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10" fillId="4" borderId="1" xfId="1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49" fontId="8" fillId="4" borderId="7" xfId="0" applyNumberFormat="1" applyFont="1" applyFill="1" applyBorder="1" applyAlignment="1" applyProtection="1">
      <alignment horizontal="left" vertical="top" wrapText="1"/>
    </xf>
    <xf numFmtId="4" fontId="11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9" fontId="8" fillId="3" borderId="1" xfId="0" applyNumberFormat="1" applyFont="1" applyFill="1" applyBorder="1" applyAlignment="1" applyProtection="1">
      <alignment vertical="center" wrapText="1"/>
      <protection locked="0"/>
    </xf>
    <xf numFmtId="49" fontId="8" fillId="3" borderId="1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10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right" vertical="top" wrapText="1"/>
    </xf>
    <xf numFmtId="4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0"/>
  <sheetViews>
    <sheetView topLeftCell="A77" zoomScaleNormal="100" workbookViewId="0">
      <selection activeCell="A37" sqref="A37"/>
    </sheetView>
  </sheetViews>
  <sheetFormatPr defaultRowHeight="12.75" x14ac:dyDescent="0.2"/>
  <cols>
    <col min="1" max="1" width="67.4257812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6" width="15.28515625" customWidth="1"/>
    <col min="7" max="7" width="28.28515625" customWidth="1"/>
    <col min="8" max="8" width="14.42578125" bestFit="1" customWidth="1"/>
  </cols>
  <sheetData>
    <row r="1" spans="1:8" ht="55.5" customHeight="1" x14ac:dyDescent="0.25">
      <c r="A1" s="64" t="s">
        <v>140</v>
      </c>
      <c r="B1" s="64"/>
      <c r="C1" s="64"/>
      <c r="D1" s="64"/>
      <c r="E1" s="64"/>
      <c r="F1" s="64"/>
      <c r="G1" s="6"/>
      <c r="H1" s="6"/>
    </row>
    <row r="2" spans="1:8" ht="30" customHeight="1" x14ac:dyDescent="0.25">
      <c r="A2" s="56" t="s">
        <v>138</v>
      </c>
      <c r="B2" s="56"/>
      <c r="C2" s="56"/>
      <c r="D2" s="56"/>
      <c r="E2" s="56"/>
      <c r="F2" s="56"/>
      <c r="G2" s="6"/>
      <c r="H2" s="6"/>
    </row>
    <row r="3" spans="1:8" ht="27.75" customHeight="1" x14ac:dyDescent="0.2">
      <c r="A3" s="57" t="s">
        <v>0</v>
      </c>
      <c r="B3" s="59" t="s">
        <v>1</v>
      </c>
      <c r="C3" s="60"/>
      <c r="D3" s="60"/>
      <c r="E3" s="61"/>
      <c r="F3" s="62" t="s">
        <v>134</v>
      </c>
    </row>
    <row r="4" spans="1:8" ht="39.75" customHeight="1" x14ac:dyDescent="0.2">
      <c r="A4" s="58"/>
      <c r="B4" s="51" t="s">
        <v>4</v>
      </c>
      <c r="C4" s="52" t="s">
        <v>36</v>
      </c>
      <c r="D4" s="52" t="s">
        <v>5</v>
      </c>
      <c r="E4" s="52" t="s">
        <v>6</v>
      </c>
      <c r="F4" s="63"/>
    </row>
    <row r="5" spans="1:8" x14ac:dyDescent="0.2">
      <c r="A5" s="31" t="s">
        <v>3</v>
      </c>
      <c r="B5" s="32" t="s">
        <v>7</v>
      </c>
      <c r="C5" s="32" t="s">
        <v>8</v>
      </c>
      <c r="D5" s="32"/>
      <c r="E5" s="32"/>
      <c r="F5" s="33">
        <f>F6+F11+F33+F25+F29</f>
        <v>14691898</v>
      </c>
    </row>
    <row r="6" spans="1:8" ht="21" x14ac:dyDescent="0.2">
      <c r="A6" s="34" t="s">
        <v>9</v>
      </c>
      <c r="B6" s="32" t="s">
        <v>7</v>
      </c>
      <c r="C6" s="32" t="s">
        <v>10</v>
      </c>
      <c r="D6" s="32"/>
      <c r="E6" s="32"/>
      <c r="F6" s="33">
        <f>F7</f>
        <v>2108993</v>
      </c>
      <c r="G6" s="5"/>
    </row>
    <row r="7" spans="1:8" x14ac:dyDescent="0.2">
      <c r="A7" s="35" t="s">
        <v>91</v>
      </c>
      <c r="B7" s="36" t="s">
        <v>7</v>
      </c>
      <c r="C7" s="36" t="s">
        <v>10</v>
      </c>
      <c r="D7" s="36" t="s">
        <v>66</v>
      </c>
      <c r="E7" s="36"/>
      <c r="F7" s="37">
        <f>F8</f>
        <v>2108993</v>
      </c>
    </row>
    <row r="8" spans="1:8" ht="12" customHeight="1" x14ac:dyDescent="0.2">
      <c r="A8" s="18" t="s">
        <v>51</v>
      </c>
      <c r="B8" s="13" t="s">
        <v>7</v>
      </c>
      <c r="C8" s="13" t="s">
        <v>10</v>
      </c>
      <c r="D8" s="13" t="s">
        <v>67</v>
      </c>
      <c r="E8" s="13"/>
      <c r="F8" s="14">
        <f>F9+F10</f>
        <v>2108993</v>
      </c>
    </row>
    <row r="9" spans="1:8" ht="12" customHeight="1" x14ac:dyDescent="0.2">
      <c r="A9" s="18" t="s">
        <v>92</v>
      </c>
      <c r="B9" s="13" t="s">
        <v>7</v>
      </c>
      <c r="C9" s="13" t="s">
        <v>10</v>
      </c>
      <c r="D9" s="13" t="s">
        <v>67</v>
      </c>
      <c r="E9" s="13" t="s">
        <v>31</v>
      </c>
      <c r="F9" s="14">
        <v>1619810</v>
      </c>
      <c r="G9" s="5"/>
    </row>
    <row r="10" spans="1:8" ht="22.5" customHeight="1" x14ac:dyDescent="0.2">
      <c r="A10" s="18" t="s">
        <v>93</v>
      </c>
      <c r="B10" s="13" t="s">
        <v>7</v>
      </c>
      <c r="C10" s="13" t="s">
        <v>10</v>
      </c>
      <c r="D10" s="13" t="s">
        <v>67</v>
      </c>
      <c r="E10" s="13" t="s">
        <v>60</v>
      </c>
      <c r="F10" s="14">
        <v>489183</v>
      </c>
    </row>
    <row r="11" spans="1:8" ht="21.75" customHeight="1" x14ac:dyDescent="0.2">
      <c r="A11" s="34" t="s">
        <v>94</v>
      </c>
      <c r="B11" s="32" t="s">
        <v>7</v>
      </c>
      <c r="C11" s="32" t="s">
        <v>13</v>
      </c>
      <c r="D11" s="32"/>
      <c r="E11" s="32"/>
      <c r="F11" s="33">
        <f>F12</f>
        <v>12462643</v>
      </c>
      <c r="G11" s="5"/>
    </row>
    <row r="12" spans="1:8" ht="15" customHeight="1" x14ac:dyDescent="0.2">
      <c r="A12" s="35" t="s">
        <v>91</v>
      </c>
      <c r="B12" s="36" t="s">
        <v>7</v>
      </c>
      <c r="C12" s="36" t="s">
        <v>13</v>
      </c>
      <c r="D12" s="36" t="s">
        <v>66</v>
      </c>
      <c r="E12" s="36"/>
      <c r="F12" s="37">
        <f>F13+F16+F20</f>
        <v>12462643</v>
      </c>
      <c r="G12" s="5"/>
    </row>
    <row r="13" spans="1:8" s="12" customFormat="1" ht="35.25" customHeight="1" x14ac:dyDescent="0.2">
      <c r="A13" s="35" t="s">
        <v>97</v>
      </c>
      <c r="B13" s="36" t="s">
        <v>12</v>
      </c>
      <c r="C13" s="36" t="s">
        <v>13</v>
      </c>
      <c r="D13" s="36" t="s">
        <v>68</v>
      </c>
      <c r="E13" s="36" t="s">
        <v>96</v>
      </c>
      <c r="F13" s="37">
        <f>F14+F15</f>
        <v>10227643</v>
      </c>
      <c r="G13" s="30"/>
    </row>
    <row r="14" spans="1:8" ht="22.5" x14ac:dyDescent="0.2">
      <c r="A14" s="18" t="s">
        <v>32</v>
      </c>
      <c r="B14" s="13" t="s">
        <v>7</v>
      </c>
      <c r="C14" s="13" t="s">
        <v>13</v>
      </c>
      <c r="D14" s="13" t="s">
        <v>68</v>
      </c>
      <c r="E14" s="13" t="s">
        <v>31</v>
      </c>
      <c r="F14" s="14">
        <v>7855332</v>
      </c>
    </row>
    <row r="15" spans="1:8" ht="22.5" customHeight="1" x14ac:dyDescent="0.2">
      <c r="A15" s="18" t="s">
        <v>61</v>
      </c>
      <c r="B15" s="13" t="s">
        <v>7</v>
      </c>
      <c r="C15" s="13" t="s">
        <v>13</v>
      </c>
      <c r="D15" s="13" t="s">
        <v>68</v>
      </c>
      <c r="E15" s="13" t="s">
        <v>60</v>
      </c>
      <c r="F15" s="14">
        <v>2372311</v>
      </c>
    </row>
    <row r="16" spans="1:8" s="12" customFormat="1" x14ac:dyDescent="0.2">
      <c r="A16" s="38" t="s">
        <v>99</v>
      </c>
      <c r="B16" s="36" t="s">
        <v>7</v>
      </c>
      <c r="C16" s="36" t="s">
        <v>13</v>
      </c>
      <c r="D16" s="36" t="s">
        <v>68</v>
      </c>
      <c r="E16" s="36" t="s">
        <v>98</v>
      </c>
      <c r="F16" s="37">
        <f>F17+F18+F19</f>
        <v>2190000</v>
      </c>
    </row>
    <row r="17" spans="1:6" s="12" customFormat="1" ht="12" customHeight="1" x14ac:dyDescent="0.2">
      <c r="A17" s="21" t="s">
        <v>95</v>
      </c>
      <c r="B17" s="16" t="s">
        <v>7</v>
      </c>
      <c r="C17" s="16" t="s">
        <v>13</v>
      </c>
      <c r="D17" s="16" t="s">
        <v>68</v>
      </c>
      <c r="E17" s="16" t="s">
        <v>43</v>
      </c>
      <c r="F17" s="17">
        <v>450000</v>
      </c>
    </row>
    <row r="18" spans="1:6" s="1" customFormat="1" ht="12" customHeight="1" x14ac:dyDescent="0.2">
      <c r="A18" s="18" t="s">
        <v>83</v>
      </c>
      <c r="B18" s="15" t="s">
        <v>7</v>
      </c>
      <c r="C18" s="15" t="s">
        <v>13</v>
      </c>
      <c r="D18" s="13" t="s">
        <v>68</v>
      </c>
      <c r="E18" s="15" t="s">
        <v>33</v>
      </c>
      <c r="F18" s="14">
        <v>850000</v>
      </c>
    </row>
    <row r="19" spans="1:6" s="1" customFormat="1" ht="12" customHeight="1" x14ac:dyDescent="0.2">
      <c r="A19" s="29" t="s">
        <v>86</v>
      </c>
      <c r="B19" s="15" t="s">
        <v>7</v>
      </c>
      <c r="C19" s="15" t="s">
        <v>13</v>
      </c>
      <c r="D19" s="13" t="s">
        <v>68</v>
      </c>
      <c r="E19" s="15" t="s">
        <v>87</v>
      </c>
      <c r="F19" s="14">
        <v>890000</v>
      </c>
    </row>
    <row r="20" spans="1:6" s="1" customFormat="1" x14ac:dyDescent="0.2">
      <c r="A20" s="39" t="s">
        <v>101</v>
      </c>
      <c r="B20" s="36" t="s">
        <v>7</v>
      </c>
      <c r="C20" s="36" t="s">
        <v>13</v>
      </c>
      <c r="D20" s="36" t="s">
        <v>68</v>
      </c>
      <c r="E20" s="36" t="s">
        <v>100</v>
      </c>
      <c r="F20" s="37">
        <f>F21+F22+F23+F24</f>
        <v>45000</v>
      </c>
    </row>
    <row r="21" spans="1:6" s="1" customFormat="1" ht="23.25" customHeight="1" x14ac:dyDescent="0.2">
      <c r="A21" s="20" t="s">
        <v>65</v>
      </c>
      <c r="B21" s="13" t="s">
        <v>7</v>
      </c>
      <c r="C21" s="13" t="s">
        <v>13</v>
      </c>
      <c r="D21" s="13" t="s">
        <v>68</v>
      </c>
      <c r="E21" s="13" t="s">
        <v>64</v>
      </c>
      <c r="F21" s="14">
        <v>5000</v>
      </c>
    </row>
    <row r="22" spans="1:6" s="1" customFormat="1" ht="11.25" hidden="1" customHeight="1" x14ac:dyDescent="0.2">
      <c r="A22" s="22" t="s">
        <v>38</v>
      </c>
      <c r="B22" s="13" t="s">
        <v>7</v>
      </c>
      <c r="C22" s="13" t="s">
        <v>13</v>
      </c>
      <c r="D22" s="13" t="s">
        <v>68</v>
      </c>
      <c r="E22" s="13" t="s">
        <v>35</v>
      </c>
      <c r="F22" s="14">
        <v>0</v>
      </c>
    </row>
    <row r="23" spans="1:6" s="1" customFormat="1" ht="11.25" customHeight="1" x14ac:dyDescent="0.2">
      <c r="A23" s="23" t="s">
        <v>39</v>
      </c>
      <c r="B23" s="13" t="s">
        <v>7</v>
      </c>
      <c r="C23" s="13" t="s">
        <v>13</v>
      </c>
      <c r="D23" s="13" t="s">
        <v>68</v>
      </c>
      <c r="E23" s="13" t="s">
        <v>37</v>
      </c>
      <c r="F23" s="14">
        <v>35000</v>
      </c>
    </row>
    <row r="24" spans="1:6" s="1" customFormat="1" ht="11.25" customHeight="1" x14ac:dyDescent="0.2">
      <c r="A24" s="23" t="s">
        <v>63</v>
      </c>
      <c r="B24" s="13" t="s">
        <v>7</v>
      </c>
      <c r="C24" s="13" t="s">
        <v>13</v>
      </c>
      <c r="D24" s="13" t="s">
        <v>68</v>
      </c>
      <c r="E24" s="13" t="s">
        <v>62</v>
      </c>
      <c r="F24" s="14">
        <v>5000</v>
      </c>
    </row>
    <row r="25" spans="1:6" s="1" customFormat="1" hidden="1" x14ac:dyDescent="0.2">
      <c r="A25" s="34" t="s">
        <v>121</v>
      </c>
      <c r="B25" s="32" t="s">
        <v>7</v>
      </c>
      <c r="C25" s="32" t="s">
        <v>120</v>
      </c>
      <c r="D25" s="32"/>
      <c r="E25" s="32"/>
      <c r="F25" s="33">
        <f t="shared" ref="F25" si="0">F26</f>
        <v>0</v>
      </c>
    </row>
    <row r="26" spans="1:6" s="1" customFormat="1" hidden="1" x14ac:dyDescent="0.2">
      <c r="A26" s="38" t="s">
        <v>91</v>
      </c>
      <c r="B26" s="36" t="s">
        <v>7</v>
      </c>
      <c r="C26" s="36" t="s">
        <v>120</v>
      </c>
      <c r="D26" s="36" t="s">
        <v>66</v>
      </c>
      <c r="E26" s="36"/>
      <c r="F26" s="37">
        <f>F27</f>
        <v>0</v>
      </c>
    </row>
    <row r="27" spans="1:6" s="1" customFormat="1" ht="11.25" hidden="1" customHeight="1" x14ac:dyDescent="0.2">
      <c r="A27" s="21" t="s">
        <v>121</v>
      </c>
      <c r="B27" s="16" t="s">
        <v>7</v>
      </c>
      <c r="C27" s="16" t="s">
        <v>120</v>
      </c>
      <c r="D27" s="13" t="s">
        <v>122</v>
      </c>
      <c r="E27" s="16"/>
      <c r="F27" s="17">
        <f>F28</f>
        <v>0</v>
      </c>
    </row>
    <row r="28" spans="1:6" s="1" customFormat="1" ht="11.25" hidden="1" customHeight="1" x14ac:dyDescent="0.2">
      <c r="A28" s="28" t="s">
        <v>124</v>
      </c>
      <c r="B28" s="16" t="s">
        <v>7</v>
      </c>
      <c r="C28" s="16" t="s">
        <v>120</v>
      </c>
      <c r="D28" s="13" t="s">
        <v>122</v>
      </c>
      <c r="E28" s="15" t="s">
        <v>123</v>
      </c>
      <c r="F28" s="14">
        <v>0</v>
      </c>
    </row>
    <row r="29" spans="1:6" s="1" customFormat="1" x14ac:dyDescent="0.2">
      <c r="A29" s="34" t="s">
        <v>129</v>
      </c>
      <c r="B29" s="32" t="s">
        <v>7</v>
      </c>
      <c r="C29" s="32" t="s">
        <v>21</v>
      </c>
      <c r="D29" s="32"/>
      <c r="E29" s="32"/>
      <c r="F29" s="33">
        <f t="shared" ref="F29" si="1">F30</f>
        <v>0</v>
      </c>
    </row>
    <row r="30" spans="1:6" s="1" customFormat="1" x14ac:dyDescent="0.2">
      <c r="A30" s="38" t="s">
        <v>91</v>
      </c>
      <c r="B30" s="36" t="s">
        <v>7</v>
      </c>
      <c r="C30" s="36" t="s">
        <v>21</v>
      </c>
      <c r="D30" s="36" t="s">
        <v>66</v>
      </c>
      <c r="E30" s="36"/>
      <c r="F30" s="37">
        <f>F31</f>
        <v>0</v>
      </c>
    </row>
    <row r="31" spans="1:6" s="1" customFormat="1" ht="11.25" customHeight="1" x14ac:dyDescent="0.2">
      <c r="A31" s="29" t="s">
        <v>130</v>
      </c>
      <c r="B31" s="16" t="s">
        <v>7</v>
      </c>
      <c r="C31" s="16" t="s">
        <v>21</v>
      </c>
      <c r="D31" s="13" t="s">
        <v>127</v>
      </c>
      <c r="E31" s="16"/>
      <c r="F31" s="17">
        <f>F32</f>
        <v>0</v>
      </c>
    </row>
    <row r="32" spans="1:6" s="1" customFormat="1" ht="11.25" customHeight="1" x14ac:dyDescent="0.2">
      <c r="A32" s="28" t="s">
        <v>130</v>
      </c>
      <c r="B32" s="16" t="s">
        <v>7</v>
      </c>
      <c r="C32" s="16" t="s">
        <v>21</v>
      </c>
      <c r="D32" s="13" t="s">
        <v>127</v>
      </c>
      <c r="E32" s="15" t="s">
        <v>128</v>
      </c>
      <c r="F32" s="14">
        <v>0</v>
      </c>
    </row>
    <row r="33" spans="1:6" x14ac:dyDescent="0.2">
      <c r="A33" s="34" t="s">
        <v>15</v>
      </c>
      <c r="B33" s="32" t="s">
        <v>7</v>
      </c>
      <c r="C33" s="32" t="s">
        <v>23</v>
      </c>
      <c r="D33" s="32"/>
      <c r="E33" s="32"/>
      <c r="F33" s="33">
        <f>F34</f>
        <v>120262</v>
      </c>
    </row>
    <row r="34" spans="1:6" ht="15.75" customHeight="1" x14ac:dyDescent="0.2">
      <c r="A34" s="38" t="s">
        <v>91</v>
      </c>
      <c r="B34" s="36" t="s">
        <v>7</v>
      </c>
      <c r="C34" s="36" t="s">
        <v>23</v>
      </c>
      <c r="D34" s="36" t="s">
        <v>66</v>
      </c>
      <c r="E34" s="36"/>
      <c r="F34" s="37">
        <f>F36+F40+F41+F38</f>
        <v>120262</v>
      </c>
    </row>
    <row r="35" spans="1:6" ht="31.5" customHeight="1" x14ac:dyDescent="0.2">
      <c r="A35" s="21" t="s">
        <v>53</v>
      </c>
      <c r="B35" s="16" t="s">
        <v>7</v>
      </c>
      <c r="C35" s="16" t="s">
        <v>23</v>
      </c>
      <c r="D35" s="16" t="s">
        <v>69</v>
      </c>
      <c r="E35" s="13"/>
      <c r="F35" s="17">
        <f>F36</f>
        <v>64957</v>
      </c>
    </row>
    <row r="36" spans="1:6" ht="11.25" customHeight="1" x14ac:dyDescent="0.2">
      <c r="A36" s="21" t="s">
        <v>52</v>
      </c>
      <c r="B36" s="16" t="s">
        <v>7</v>
      </c>
      <c r="C36" s="16" t="s">
        <v>23</v>
      </c>
      <c r="D36" s="16" t="s">
        <v>69</v>
      </c>
      <c r="E36" s="13" t="s">
        <v>44</v>
      </c>
      <c r="F36" s="14">
        <v>64957</v>
      </c>
    </row>
    <row r="37" spans="1:6" ht="23.25" customHeight="1" x14ac:dyDescent="0.2">
      <c r="A37" s="21" t="s">
        <v>125</v>
      </c>
      <c r="B37" s="16" t="s">
        <v>7</v>
      </c>
      <c r="C37" s="16" t="s">
        <v>23</v>
      </c>
      <c r="D37" s="16" t="s">
        <v>126</v>
      </c>
      <c r="E37" s="13"/>
      <c r="F37" s="14">
        <f>F38</f>
        <v>4000</v>
      </c>
    </row>
    <row r="38" spans="1:6" ht="11.25" customHeight="1" x14ac:dyDescent="0.2">
      <c r="A38" s="21" t="s">
        <v>52</v>
      </c>
      <c r="B38" s="16" t="s">
        <v>7</v>
      </c>
      <c r="C38" s="16" t="s">
        <v>23</v>
      </c>
      <c r="D38" s="16" t="s">
        <v>126</v>
      </c>
      <c r="E38" s="13" t="s">
        <v>44</v>
      </c>
      <c r="F38" s="14">
        <v>4000</v>
      </c>
    </row>
    <row r="39" spans="1:6" ht="25.5" customHeight="1" x14ac:dyDescent="0.2">
      <c r="A39" s="21" t="s">
        <v>48</v>
      </c>
      <c r="B39" s="16" t="s">
        <v>7</v>
      </c>
      <c r="C39" s="16" t="s">
        <v>23</v>
      </c>
      <c r="D39" s="16" t="s">
        <v>70</v>
      </c>
      <c r="E39" s="16"/>
      <c r="F39" s="17">
        <f>F40</f>
        <v>1305</v>
      </c>
    </row>
    <row r="40" spans="1:6" ht="11.25" customHeight="1" x14ac:dyDescent="0.2">
      <c r="A40" s="21" t="s">
        <v>83</v>
      </c>
      <c r="B40" s="16" t="s">
        <v>7</v>
      </c>
      <c r="C40" s="16" t="s">
        <v>23</v>
      </c>
      <c r="D40" s="16" t="s">
        <v>70</v>
      </c>
      <c r="E40" s="16" t="s">
        <v>33</v>
      </c>
      <c r="F40" s="17">
        <v>1305</v>
      </c>
    </row>
    <row r="41" spans="1:6" ht="11.25" customHeight="1" x14ac:dyDescent="0.2">
      <c r="A41" s="21" t="s">
        <v>83</v>
      </c>
      <c r="B41" s="16" t="s">
        <v>7</v>
      </c>
      <c r="C41" s="16" t="s">
        <v>23</v>
      </c>
      <c r="D41" s="16" t="s">
        <v>68</v>
      </c>
      <c r="E41" s="16" t="s">
        <v>33</v>
      </c>
      <c r="F41" s="17">
        <v>50000</v>
      </c>
    </row>
    <row r="42" spans="1:6" ht="14.25" customHeight="1" x14ac:dyDescent="0.2">
      <c r="A42" s="34" t="s">
        <v>24</v>
      </c>
      <c r="B42" s="32" t="s">
        <v>10</v>
      </c>
      <c r="C42" s="32" t="s">
        <v>8</v>
      </c>
      <c r="D42" s="32"/>
      <c r="E42" s="32"/>
      <c r="F42" s="33">
        <f>F43</f>
        <v>467703.3</v>
      </c>
    </row>
    <row r="43" spans="1:6" ht="12.75" customHeight="1" x14ac:dyDescent="0.2">
      <c r="A43" s="34" t="s">
        <v>25</v>
      </c>
      <c r="B43" s="32" t="s">
        <v>10</v>
      </c>
      <c r="C43" s="32" t="s">
        <v>11</v>
      </c>
      <c r="D43" s="32"/>
      <c r="E43" s="32"/>
      <c r="F43" s="33">
        <f>F44</f>
        <v>467703.3</v>
      </c>
    </row>
    <row r="44" spans="1:6" ht="16.5" customHeight="1" x14ac:dyDescent="0.2">
      <c r="A44" s="38" t="s">
        <v>91</v>
      </c>
      <c r="B44" s="36" t="s">
        <v>10</v>
      </c>
      <c r="C44" s="36" t="s">
        <v>11</v>
      </c>
      <c r="D44" s="36" t="s">
        <v>66</v>
      </c>
      <c r="E44" s="36"/>
      <c r="F44" s="37">
        <f>F46+F47</f>
        <v>467703.3</v>
      </c>
    </row>
    <row r="45" spans="1:6" ht="47.25" customHeight="1" x14ac:dyDescent="0.2">
      <c r="A45" s="21" t="s">
        <v>102</v>
      </c>
      <c r="B45" s="16" t="s">
        <v>10</v>
      </c>
      <c r="C45" s="16" t="s">
        <v>11</v>
      </c>
      <c r="D45" s="16" t="s">
        <v>71</v>
      </c>
      <c r="E45" s="13"/>
      <c r="F45" s="14">
        <f>F46+F47</f>
        <v>467703.3</v>
      </c>
    </row>
    <row r="46" spans="1:6" ht="11.25" customHeight="1" x14ac:dyDescent="0.2">
      <c r="A46" s="21" t="s">
        <v>92</v>
      </c>
      <c r="B46" s="16" t="s">
        <v>10</v>
      </c>
      <c r="C46" s="16" t="s">
        <v>11</v>
      </c>
      <c r="D46" s="16" t="s">
        <v>71</v>
      </c>
      <c r="E46" s="13" t="s">
        <v>31</v>
      </c>
      <c r="F46" s="14">
        <f>359217.74+1.8</f>
        <v>359219.54</v>
      </c>
    </row>
    <row r="47" spans="1:6" ht="22.5" customHeight="1" x14ac:dyDescent="0.2">
      <c r="A47" s="18" t="s">
        <v>93</v>
      </c>
      <c r="B47" s="16" t="s">
        <v>10</v>
      </c>
      <c r="C47" s="16" t="s">
        <v>11</v>
      </c>
      <c r="D47" s="16" t="s">
        <v>71</v>
      </c>
      <c r="E47" s="13" t="s">
        <v>60</v>
      </c>
      <c r="F47" s="14">
        <v>108483.76</v>
      </c>
    </row>
    <row r="48" spans="1:6" ht="15.75" hidden="1" customHeight="1" x14ac:dyDescent="0.2">
      <c r="A48" s="21" t="s">
        <v>34</v>
      </c>
      <c r="B48" s="16" t="s">
        <v>10</v>
      </c>
      <c r="C48" s="16" t="s">
        <v>11</v>
      </c>
      <c r="D48" s="16" t="s">
        <v>71</v>
      </c>
      <c r="E48" s="13" t="s">
        <v>33</v>
      </c>
      <c r="F48" s="14">
        <v>0</v>
      </c>
    </row>
    <row r="49" spans="1:8" ht="19.5" customHeight="1" x14ac:dyDescent="0.2">
      <c r="A49" s="34" t="s">
        <v>55</v>
      </c>
      <c r="B49" s="32" t="s">
        <v>11</v>
      </c>
      <c r="C49" s="32" t="s">
        <v>8</v>
      </c>
      <c r="D49" s="32"/>
      <c r="E49" s="32"/>
      <c r="F49" s="33">
        <f>F50+F54</f>
        <v>888560</v>
      </c>
      <c r="G49" s="5"/>
    </row>
    <row r="50" spans="1:8" x14ac:dyDescent="0.2">
      <c r="A50" s="34" t="s">
        <v>103</v>
      </c>
      <c r="B50" s="32" t="s">
        <v>11</v>
      </c>
      <c r="C50" s="32" t="s">
        <v>18</v>
      </c>
      <c r="D50" s="32"/>
      <c r="E50" s="32"/>
      <c r="F50" s="33">
        <f>F51</f>
        <v>150000</v>
      </c>
      <c r="G50" s="5"/>
    </row>
    <row r="51" spans="1:8" s="12" customFormat="1" x14ac:dyDescent="0.2">
      <c r="A51" s="38" t="s">
        <v>91</v>
      </c>
      <c r="B51" s="36" t="s">
        <v>11</v>
      </c>
      <c r="C51" s="36" t="s">
        <v>18</v>
      </c>
      <c r="D51" s="36" t="s">
        <v>66</v>
      </c>
      <c r="E51" s="41"/>
      <c r="F51" s="37">
        <f>F53</f>
        <v>150000</v>
      </c>
      <c r="G51" s="30"/>
    </row>
    <row r="52" spans="1:8" ht="24.75" customHeight="1" x14ac:dyDescent="0.2">
      <c r="A52" s="24" t="s">
        <v>54</v>
      </c>
      <c r="B52" s="16" t="s">
        <v>11</v>
      </c>
      <c r="C52" s="16" t="s">
        <v>18</v>
      </c>
      <c r="D52" s="16" t="s">
        <v>72</v>
      </c>
      <c r="E52" s="13"/>
      <c r="F52" s="17">
        <f>F53</f>
        <v>150000</v>
      </c>
    </row>
    <row r="53" spans="1:8" ht="12" customHeight="1" x14ac:dyDescent="0.2">
      <c r="A53" s="28" t="s">
        <v>83</v>
      </c>
      <c r="B53" s="16" t="s">
        <v>11</v>
      </c>
      <c r="C53" s="16" t="s">
        <v>18</v>
      </c>
      <c r="D53" s="16" t="s">
        <v>72</v>
      </c>
      <c r="E53" s="13" t="s">
        <v>33</v>
      </c>
      <c r="F53" s="17">
        <v>150000</v>
      </c>
    </row>
    <row r="54" spans="1:8" ht="21" x14ac:dyDescent="0.2">
      <c r="A54" s="34" t="s">
        <v>104</v>
      </c>
      <c r="B54" s="32" t="s">
        <v>11</v>
      </c>
      <c r="C54" s="32" t="s">
        <v>20</v>
      </c>
      <c r="D54" s="32"/>
      <c r="E54" s="32"/>
      <c r="F54" s="33">
        <f t="shared" ref="F54" si="2">F55</f>
        <v>738560</v>
      </c>
    </row>
    <row r="55" spans="1:8" x14ac:dyDescent="0.2">
      <c r="A55" s="38" t="s">
        <v>91</v>
      </c>
      <c r="B55" s="36" t="s">
        <v>11</v>
      </c>
      <c r="C55" s="36" t="s">
        <v>20</v>
      </c>
      <c r="D55" s="36" t="s">
        <v>66</v>
      </c>
      <c r="E55" s="36"/>
      <c r="F55" s="37">
        <f>F57+F59</f>
        <v>738560</v>
      </c>
    </row>
    <row r="56" spans="1:8" ht="24" customHeight="1" x14ac:dyDescent="0.2">
      <c r="A56" s="24" t="s">
        <v>54</v>
      </c>
      <c r="B56" s="16" t="s">
        <v>11</v>
      </c>
      <c r="C56" s="16" t="s">
        <v>20</v>
      </c>
      <c r="D56" s="16" t="s">
        <v>72</v>
      </c>
      <c r="E56" s="13"/>
      <c r="F56" s="14">
        <f>F57</f>
        <v>200000</v>
      </c>
    </row>
    <row r="57" spans="1:8" ht="11.25" customHeight="1" x14ac:dyDescent="0.2">
      <c r="A57" s="46" t="s">
        <v>83</v>
      </c>
      <c r="B57" s="16" t="s">
        <v>11</v>
      </c>
      <c r="C57" s="16" t="s">
        <v>20</v>
      </c>
      <c r="D57" s="16" t="s">
        <v>72</v>
      </c>
      <c r="E57" s="13" t="s">
        <v>33</v>
      </c>
      <c r="F57" s="14">
        <v>200000</v>
      </c>
      <c r="H57" s="10"/>
    </row>
    <row r="58" spans="1:8" ht="22.5" x14ac:dyDescent="0.2">
      <c r="A58" s="24" t="s">
        <v>54</v>
      </c>
      <c r="B58" s="16" t="s">
        <v>11</v>
      </c>
      <c r="C58" s="16" t="s">
        <v>20</v>
      </c>
      <c r="D58" s="16" t="s">
        <v>111</v>
      </c>
      <c r="E58" s="13"/>
      <c r="F58" s="14">
        <f>F59</f>
        <v>538560</v>
      </c>
      <c r="H58" s="10"/>
    </row>
    <row r="59" spans="1:8" ht="11.25" customHeight="1" x14ac:dyDescent="0.2">
      <c r="A59" s="46" t="s">
        <v>83</v>
      </c>
      <c r="B59" s="16" t="s">
        <v>11</v>
      </c>
      <c r="C59" s="16" t="s">
        <v>20</v>
      </c>
      <c r="D59" s="16" t="s">
        <v>111</v>
      </c>
      <c r="E59" s="13" t="s">
        <v>33</v>
      </c>
      <c r="F59" s="14">
        <v>538560</v>
      </c>
      <c r="H59" s="10"/>
    </row>
    <row r="60" spans="1:8" ht="13.5" customHeight="1" x14ac:dyDescent="0.2">
      <c r="A60" s="34" t="s">
        <v>16</v>
      </c>
      <c r="B60" s="32" t="s">
        <v>13</v>
      </c>
      <c r="C60" s="32" t="s">
        <v>8</v>
      </c>
      <c r="D60" s="32"/>
      <c r="E60" s="32"/>
      <c r="F60" s="33">
        <f>F61+F67</f>
        <v>1414777</v>
      </c>
      <c r="H60" s="10"/>
    </row>
    <row r="61" spans="1:8" s="1" customFormat="1" ht="13.5" customHeight="1" x14ac:dyDescent="0.2">
      <c r="A61" s="34" t="s">
        <v>29</v>
      </c>
      <c r="B61" s="32" t="s">
        <v>13</v>
      </c>
      <c r="C61" s="32" t="s">
        <v>18</v>
      </c>
      <c r="D61" s="32"/>
      <c r="E61" s="32"/>
      <c r="F61" s="33">
        <f>F62</f>
        <v>1264777</v>
      </c>
    </row>
    <row r="62" spans="1:8" ht="13.5" customHeight="1" x14ac:dyDescent="0.2">
      <c r="A62" s="38" t="s">
        <v>91</v>
      </c>
      <c r="B62" s="36" t="s">
        <v>13</v>
      </c>
      <c r="C62" s="36" t="s">
        <v>18</v>
      </c>
      <c r="D62" s="36" t="s">
        <v>66</v>
      </c>
      <c r="E62" s="36"/>
      <c r="F62" s="37">
        <f>F64+F66</f>
        <v>1264777</v>
      </c>
      <c r="H62" s="10"/>
    </row>
    <row r="63" spans="1:8" s="1" customFormat="1" ht="36.75" customHeight="1" x14ac:dyDescent="0.2">
      <c r="A63" s="21" t="s">
        <v>105</v>
      </c>
      <c r="B63" s="16" t="s">
        <v>13</v>
      </c>
      <c r="C63" s="16" t="s">
        <v>18</v>
      </c>
      <c r="D63" s="16" t="s">
        <v>73</v>
      </c>
      <c r="E63" s="15"/>
      <c r="F63" s="14">
        <f>F64</f>
        <v>1114777</v>
      </c>
    </row>
    <row r="64" spans="1:8" s="1" customFormat="1" ht="12" customHeight="1" x14ac:dyDescent="0.2">
      <c r="A64" s="28" t="s">
        <v>83</v>
      </c>
      <c r="B64" s="16" t="s">
        <v>13</v>
      </c>
      <c r="C64" s="16" t="s">
        <v>18</v>
      </c>
      <c r="D64" s="16" t="s">
        <v>73</v>
      </c>
      <c r="E64" s="15" t="s">
        <v>33</v>
      </c>
      <c r="F64" s="14">
        <v>1114777</v>
      </c>
    </row>
    <row r="65" spans="1:8" s="1" customFormat="1" ht="25.5" customHeight="1" x14ac:dyDescent="0.2">
      <c r="A65" s="21" t="s">
        <v>56</v>
      </c>
      <c r="B65" s="16" t="s">
        <v>13</v>
      </c>
      <c r="C65" s="16" t="s">
        <v>18</v>
      </c>
      <c r="D65" s="16" t="s">
        <v>74</v>
      </c>
      <c r="E65" s="15"/>
      <c r="F65" s="14">
        <f>F66</f>
        <v>150000</v>
      </c>
    </row>
    <row r="66" spans="1:8" s="1" customFormat="1" ht="21" customHeight="1" x14ac:dyDescent="0.2">
      <c r="A66" s="21" t="s">
        <v>34</v>
      </c>
      <c r="B66" s="16" t="s">
        <v>27</v>
      </c>
      <c r="C66" s="16" t="s">
        <v>18</v>
      </c>
      <c r="D66" s="16" t="s">
        <v>74</v>
      </c>
      <c r="E66" s="15" t="s">
        <v>33</v>
      </c>
      <c r="F66" s="14">
        <v>150000</v>
      </c>
    </row>
    <row r="67" spans="1:8" s="1" customFormat="1" x14ac:dyDescent="0.2">
      <c r="A67" s="34" t="s">
        <v>46</v>
      </c>
      <c r="B67" s="32" t="s">
        <v>13</v>
      </c>
      <c r="C67" s="32" t="s">
        <v>45</v>
      </c>
      <c r="D67" s="32"/>
      <c r="E67" s="32"/>
      <c r="F67" s="33">
        <f t="shared" ref="F67" si="3">F68</f>
        <v>150000</v>
      </c>
    </row>
    <row r="68" spans="1:8" s="1" customFormat="1" x14ac:dyDescent="0.2">
      <c r="A68" s="38" t="s">
        <v>91</v>
      </c>
      <c r="B68" s="36" t="s">
        <v>13</v>
      </c>
      <c r="C68" s="36" t="s">
        <v>45</v>
      </c>
      <c r="D68" s="36" t="s">
        <v>66</v>
      </c>
      <c r="E68" s="36"/>
      <c r="F68" s="37">
        <f>F69</f>
        <v>150000</v>
      </c>
    </row>
    <row r="69" spans="1:8" s="1" customFormat="1" ht="12" customHeight="1" x14ac:dyDescent="0.2">
      <c r="A69" s="21" t="s">
        <v>47</v>
      </c>
      <c r="B69" s="16" t="s">
        <v>13</v>
      </c>
      <c r="C69" s="16" t="s">
        <v>45</v>
      </c>
      <c r="D69" s="16" t="s">
        <v>75</v>
      </c>
      <c r="E69" s="16"/>
      <c r="F69" s="17">
        <f>F70</f>
        <v>150000</v>
      </c>
    </row>
    <row r="70" spans="1:8" s="1" customFormat="1" ht="12" customHeight="1" x14ac:dyDescent="0.2">
      <c r="A70" s="28" t="s">
        <v>83</v>
      </c>
      <c r="B70" s="16" t="s">
        <v>13</v>
      </c>
      <c r="C70" s="16" t="s">
        <v>45</v>
      </c>
      <c r="D70" s="16" t="s">
        <v>75</v>
      </c>
      <c r="E70" s="15" t="s">
        <v>33</v>
      </c>
      <c r="F70" s="14">
        <v>150000</v>
      </c>
    </row>
    <row r="71" spans="1:8" s="2" customFormat="1" ht="15.75" customHeight="1" x14ac:dyDescent="0.2">
      <c r="A71" s="34" t="s">
        <v>22</v>
      </c>
      <c r="B71" s="32" t="s">
        <v>14</v>
      </c>
      <c r="C71" s="32" t="s">
        <v>8</v>
      </c>
      <c r="D71" s="32"/>
      <c r="E71" s="32"/>
      <c r="F71" s="33">
        <f>F72+F76+F82</f>
        <v>3709888</v>
      </c>
      <c r="G71" s="9"/>
      <c r="H71" s="11"/>
    </row>
    <row r="72" spans="1:8" s="2" customFormat="1" ht="15" customHeight="1" x14ac:dyDescent="0.2">
      <c r="A72" s="34" t="s">
        <v>28</v>
      </c>
      <c r="B72" s="32" t="s">
        <v>14</v>
      </c>
      <c r="C72" s="32" t="s">
        <v>7</v>
      </c>
      <c r="D72" s="32"/>
      <c r="E72" s="32"/>
      <c r="F72" s="33">
        <f t="shared" ref="F72:F74" si="4">F73</f>
        <v>23993</v>
      </c>
      <c r="G72" s="9"/>
    </row>
    <row r="73" spans="1:8" s="2" customFormat="1" ht="14.25" customHeight="1" x14ac:dyDescent="0.2">
      <c r="A73" s="38" t="s">
        <v>91</v>
      </c>
      <c r="B73" s="36" t="s">
        <v>14</v>
      </c>
      <c r="C73" s="36" t="s">
        <v>7</v>
      </c>
      <c r="D73" s="36" t="s">
        <v>66</v>
      </c>
      <c r="E73" s="41"/>
      <c r="F73" s="40">
        <f>F75</f>
        <v>23993</v>
      </c>
      <c r="G73" s="9"/>
    </row>
    <row r="74" spans="1:8" s="2" customFormat="1" ht="47.25" customHeight="1" x14ac:dyDescent="0.2">
      <c r="A74" s="21" t="s">
        <v>106</v>
      </c>
      <c r="B74" s="16" t="s">
        <v>14</v>
      </c>
      <c r="C74" s="16" t="s">
        <v>7</v>
      </c>
      <c r="D74" s="16" t="s">
        <v>76</v>
      </c>
      <c r="E74" s="15"/>
      <c r="F74" s="14">
        <f t="shared" si="4"/>
        <v>23993</v>
      </c>
      <c r="G74" s="9"/>
    </row>
    <row r="75" spans="1:8" s="2" customFormat="1" ht="11.25" customHeight="1" x14ac:dyDescent="0.2">
      <c r="A75" s="28" t="s">
        <v>83</v>
      </c>
      <c r="B75" s="16" t="s">
        <v>14</v>
      </c>
      <c r="C75" s="16" t="s">
        <v>7</v>
      </c>
      <c r="D75" s="16" t="s">
        <v>76</v>
      </c>
      <c r="E75" s="15" t="s">
        <v>33</v>
      </c>
      <c r="F75" s="14">
        <v>23993</v>
      </c>
      <c r="G75" s="9"/>
    </row>
    <row r="76" spans="1:8" s="2" customFormat="1" ht="15.75" customHeight="1" x14ac:dyDescent="0.2">
      <c r="A76" s="42" t="s">
        <v>42</v>
      </c>
      <c r="B76" s="32" t="s">
        <v>14</v>
      </c>
      <c r="C76" s="32" t="s">
        <v>10</v>
      </c>
      <c r="D76" s="32"/>
      <c r="E76" s="32"/>
      <c r="F76" s="33">
        <f>F77</f>
        <v>743585</v>
      </c>
      <c r="G76" s="9"/>
    </row>
    <row r="77" spans="1:8" s="2" customFormat="1" ht="16.5" customHeight="1" x14ac:dyDescent="0.2">
      <c r="A77" s="38" t="s">
        <v>91</v>
      </c>
      <c r="B77" s="36" t="s">
        <v>14</v>
      </c>
      <c r="C77" s="36" t="s">
        <v>10</v>
      </c>
      <c r="D77" s="36" t="s">
        <v>66</v>
      </c>
      <c r="E77" s="36"/>
      <c r="F77" s="37">
        <f>F79+F81</f>
        <v>743585</v>
      </c>
      <c r="G77" s="9"/>
    </row>
    <row r="78" spans="1:8" s="2" customFormat="1" ht="22.5" customHeight="1" x14ac:dyDescent="0.2">
      <c r="A78" s="29" t="s">
        <v>107</v>
      </c>
      <c r="B78" s="16" t="s">
        <v>14</v>
      </c>
      <c r="C78" s="16" t="s">
        <v>10</v>
      </c>
      <c r="D78" s="16" t="s">
        <v>88</v>
      </c>
      <c r="E78" s="15"/>
      <c r="F78" s="17">
        <f>F79</f>
        <v>150000</v>
      </c>
    </row>
    <row r="79" spans="1:8" s="2" customFormat="1" ht="11.25" customHeight="1" x14ac:dyDescent="0.2">
      <c r="A79" s="43" t="s">
        <v>83</v>
      </c>
      <c r="B79" s="16" t="s">
        <v>14</v>
      </c>
      <c r="C79" s="16" t="s">
        <v>10</v>
      </c>
      <c r="D79" s="16" t="s">
        <v>88</v>
      </c>
      <c r="E79" s="15" t="s">
        <v>33</v>
      </c>
      <c r="F79" s="17">
        <v>150000</v>
      </c>
    </row>
    <row r="80" spans="1:8" s="2" customFormat="1" ht="33.75" customHeight="1" x14ac:dyDescent="0.2">
      <c r="A80" s="21" t="s">
        <v>108</v>
      </c>
      <c r="B80" s="16" t="s">
        <v>14</v>
      </c>
      <c r="C80" s="16" t="s">
        <v>10</v>
      </c>
      <c r="D80" s="16" t="s">
        <v>77</v>
      </c>
      <c r="E80" s="15"/>
      <c r="F80" s="14">
        <f>F81</f>
        <v>593585</v>
      </c>
    </row>
    <row r="81" spans="1:6" s="2" customFormat="1" ht="12.75" customHeight="1" x14ac:dyDescent="0.2">
      <c r="A81" s="28" t="s">
        <v>83</v>
      </c>
      <c r="B81" s="16" t="s">
        <v>14</v>
      </c>
      <c r="C81" s="16" t="s">
        <v>10</v>
      </c>
      <c r="D81" s="16" t="s">
        <v>77</v>
      </c>
      <c r="E81" s="15" t="s">
        <v>33</v>
      </c>
      <c r="F81" s="14">
        <v>593585</v>
      </c>
    </row>
    <row r="82" spans="1:6" s="2" customFormat="1" ht="16.5" customHeight="1" x14ac:dyDescent="0.2">
      <c r="A82" s="44" t="s">
        <v>40</v>
      </c>
      <c r="B82" s="32" t="s">
        <v>14</v>
      </c>
      <c r="C82" s="32" t="s">
        <v>11</v>
      </c>
      <c r="D82" s="32"/>
      <c r="E82" s="32"/>
      <c r="F82" s="33">
        <f>F83</f>
        <v>2942310</v>
      </c>
    </row>
    <row r="83" spans="1:6" s="2" customFormat="1" ht="16.5" customHeight="1" x14ac:dyDescent="0.2">
      <c r="A83" s="38" t="s">
        <v>91</v>
      </c>
      <c r="B83" s="36" t="s">
        <v>14</v>
      </c>
      <c r="C83" s="36" t="s">
        <v>11</v>
      </c>
      <c r="D83" s="36" t="s">
        <v>66</v>
      </c>
      <c r="E83" s="36"/>
      <c r="F83" s="37">
        <f>F85+F87+F89+F90+F93+F92</f>
        <v>2942310</v>
      </c>
    </row>
    <row r="84" spans="1:6" s="2" customFormat="1" ht="22.5" customHeight="1" x14ac:dyDescent="0.2">
      <c r="A84" s="21" t="s">
        <v>49</v>
      </c>
      <c r="B84" s="16" t="s">
        <v>14</v>
      </c>
      <c r="C84" s="16" t="s">
        <v>11</v>
      </c>
      <c r="D84" s="16" t="s">
        <v>78</v>
      </c>
      <c r="E84" s="16"/>
      <c r="F84" s="17">
        <f>F85</f>
        <v>455268</v>
      </c>
    </row>
    <row r="85" spans="1:6" s="2" customFormat="1" ht="12" customHeight="1" x14ac:dyDescent="0.2">
      <c r="A85" s="28" t="s">
        <v>83</v>
      </c>
      <c r="B85" s="16" t="s">
        <v>14</v>
      </c>
      <c r="C85" s="16" t="s">
        <v>11</v>
      </c>
      <c r="D85" s="16" t="s">
        <v>78</v>
      </c>
      <c r="E85" s="16" t="s">
        <v>33</v>
      </c>
      <c r="F85" s="17">
        <v>455268</v>
      </c>
    </row>
    <row r="86" spans="1:6" s="2" customFormat="1" ht="22.5" x14ac:dyDescent="0.2">
      <c r="A86" s="21" t="s">
        <v>50</v>
      </c>
      <c r="B86" s="16" t="s">
        <v>14</v>
      </c>
      <c r="C86" s="16" t="s">
        <v>11</v>
      </c>
      <c r="D86" s="16" t="s">
        <v>79</v>
      </c>
      <c r="E86" s="16"/>
      <c r="F86" s="17">
        <f>F87</f>
        <v>21457</v>
      </c>
    </row>
    <row r="87" spans="1:6" s="2" customFormat="1" ht="12" customHeight="1" x14ac:dyDescent="0.2">
      <c r="A87" s="29" t="s">
        <v>83</v>
      </c>
      <c r="B87" s="16" t="s">
        <v>14</v>
      </c>
      <c r="C87" s="16" t="s">
        <v>11</v>
      </c>
      <c r="D87" s="16" t="s">
        <v>79</v>
      </c>
      <c r="E87" s="16" t="s">
        <v>33</v>
      </c>
      <c r="F87" s="17">
        <v>21457</v>
      </c>
    </row>
    <row r="88" spans="1:6" s="2" customFormat="1" ht="12" customHeight="1" x14ac:dyDescent="0.2">
      <c r="A88" s="25" t="s">
        <v>41</v>
      </c>
      <c r="B88" s="16" t="s">
        <v>14</v>
      </c>
      <c r="C88" s="16" t="s">
        <v>11</v>
      </c>
      <c r="D88" s="16" t="s">
        <v>80</v>
      </c>
      <c r="E88" s="15"/>
      <c r="F88" s="14">
        <f>F89+F90</f>
        <v>1700000</v>
      </c>
    </row>
    <row r="89" spans="1:6" s="2" customFormat="1" ht="12" customHeight="1" x14ac:dyDescent="0.2">
      <c r="A89" s="29" t="s">
        <v>83</v>
      </c>
      <c r="B89" s="16" t="s">
        <v>14</v>
      </c>
      <c r="C89" s="16" t="s">
        <v>11</v>
      </c>
      <c r="D89" s="16" t="s">
        <v>80</v>
      </c>
      <c r="E89" s="15" t="s">
        <v>33</v>
      </c>
      <c r="F89" s="14">
        <v>350000</v>
      </c>
    </row>
    <row r="90" spans="1:6" s="2" customFormat="1" ht="12" customHeight="1" x14ac:dyDescent="0.2">
      <c r="A90" s="28" t="s">
        <v>86</v>
      </c>
      <c r="B90" s="16" t="s">
        <v>14</v>
      </c>
      <c r="C90" s="16" t="s">
        <v>11</v>
      </c>
      <c r="D90" s="16" t="s">
        <v>80</v>
      </c>
      <c r="E90" s="15" t="s">
        <v>87</v>
      </c>
      <c r="F90" s="14">
        <f>850000+500000</f>
        <v>1350000</v>
      </c>
    </row>
    <row r="91" spans="1:6" s="2" customFormat="1" ht="12" customHeight="1" x14ac:dyDescent="0.2">
      <c r="A91" s="21" t="s">
        <v>59</v>
      </c>
      <c r="B91" s="16" t="s">
        <v>14</v>
      </c>
      <c r="C91" s="16" t="s">
        <v>11</v>
      </c>
      <c r="D91" s="16" t="s">
        <v>81</v>
      </c>
      <c r="E91" s="15"/>
      <c r="F91" s="14">
        <f>F93+F92</f>
        <v>765585</v>
      </c>
    </row>
    <row r="92" spans="1:6" s="2" customFormat="1" ht="12" customHeight="1" x14ac:dyDescent="0.2">
      <c r="A92" s="21" t="s">
        <v>95</v>
      </c>
      <c r="B92" s="16" t="s">
        <v>14</v>
      </c>
      <c r="C92" s="16" t="s">
        <v>11</v>
      </c>
      <c r="D92" s="16" t="s">
        <v>81</v>
      </c>
      <c r="E92" s="15" t="s">
        <v>43</v>
      </c>
      <c r="F92" s="14">
        <v>6000</v>
      </c>
    </row>
    <row r="93" spans="1:6" s="2" customFormat="1" ht="12" customHeight="1" x14ac:dyDescent="0.2">
      <c r="A93" s="28" t="s">
        <v>83</v>
      </c>
      <c r="B93" s="16" t="s">
        <v>14</v>
      </c>
      <c r="C93" s="16" t="s">
        <v>11</v>
      </c>
      <c r="D93" s="16" t="s">
        <v>81</v>
      </c>
      <c r="E93" s="15" t="s">
        <v>33</v>
      </c>
      <c r="F93" s="14">
        <f>1000000-240413.2-1.8</f>
        <v>759585</v>
      </c>
    </row>
    <row r="94" spans="1:6" s="2" customFormat="1" ht="13.5" hidden="1" customHeight="1" x14ac:dyDescent="0.2">
      <c r="A94" s="44" t="s">
        <v>117</v>
      </c>
      <c r="B94" s="32" t="s">
        <v>116</v>
      </c>
      <c r="C94" s="32" t="s">
        <v>8</v>
      </c>
      <c r="D94" s="32"/>
      <c r="E94" s="32"/>
      <c r="F94" s="33">
        <f t="shared" ref="F94:F95" si="5">F95</f>
        <v>0</v>
      </c>
    </row>
    <row r="95" spans="1:6" s="2" customFormat="1" hidden="1" x14ac:dyDescent="0.2">
      <c r="A95" s="44" t="s">
        <v>115</v>
      </c>
      <c r="B95" s="32" t="s">
        <v>116</v>
      </c>
      <c r="C95" s="32" t="s">
        <v>14</v>
      </c>
      <c r="D95" s="32"/>
      <c r="E95" s="32"/>
      <c r="F95" s="33">
        <f t="shared" si="5"/>
        <v>0</v>
      </c>
    </row>
    <row r="96" spans="1:6" s="2" customFormat="1" hidden="1" x14ac:dyDescent="0.2">
      <c r="A96" s="38" t="s">
        <v>91</v>
      </c>
      <c r="B96" s="36" t="s">
        <v>116</v>
      </c>
      <c r="C96" s="36" t="s">
        <v>14</v>
      </c>
      <c r="D96" s="36" t="s">
        <v>66</v>
      </c>
      <c r="E96" s="36"/>
      <c r="F96" s="37">
        <f>F97</f>
        <v>0</v>
      </c>
    </row>
    <row r="97" spans="1:6" s="2" customFormat="1" ht="24" hidden="1" customHeight="1" x14ac:dyDescent="0.2">
      <c r="A97" s="29" t="s">
        <v>118</v>
      </c>
      <c r="B97" s="16" t="s">
        <v>116</v>
      </c>
      <c r="C97" s="16" t="s">
        <v>14</v>
      </c>
      <c r="D97" s="16" t="s">
        <v>119</v>
      </c>
      <c r="E97" s="15"/>
      <c r="F97" s="14">
        <f>F98</f>
        <v>0</v>
      </c>
    </row>
    <row r="98" spans="1:6" s="2" customFormat="1" ht="12.75" hidden="1" customHeight="1" x14ac:dyDescent="0.2">
      <c r="A98" s="29" t="s">
        <v>83</v>
      </c>
      <c r="B98" s="16" t="s">
        <v>116</v>
      </c>
      <c r="C98" s="16" t="s">
        <v>14</v>
      </c>
      <c r="D98" s="16" t="s">
        <v>119</v>
      </c>
      <c r="E98" s="15" t="s">
        <v>33</v>
      </c>
      <c r="F98" s="14">
        <v>0</v>
      </c>
    </row>
    <row r="99" spans="1:6" s="2" customFormat="1" ht="16.5" customHeight="1" x14ac:dyDescent="0.2">
      <c r="A99" s="44" t="s">
        <v>30</v>
      </c>
      <c r="B99" s="32" t="s">
        <v>17</v>
      </c>
      <c r="C99" s="32" t="s">
        <v>8</v>
      </c>
      <c r="D99" s="32"/>
      <c r="E99" s="32"/>
      <c r="F99" s="33">
        <f t="shared" ref="F99:F100" si="6">F100</f>
        <v>100000</v>
      </c>
    </row>
    <row r="100" spans="1:6" s="2" customFormat="1" x14ac:dyDescent="0.2">
      <c r="A100" s="34" t="s">
        <v>57</v>
      </c>
      <c r="B100" s="32" t="s">
        <v>17</v>
      </c>
      <c r="C100" s="32" t="s">
        <v>13</v>
      </c>
      <c r="D100" s="32"/>
      <c r="E100" s="32"/>
      <c r="F100" s="33">
        <f t="shared" si="6"/>
        <v>100000</v>
      </c>
    </row>
    <row r="101" spans="1:6" s="2" customFormat="1" x14ac:dyDescent="0.2">
      <c r="A101" s="38" t="s">
        <v>91</v>
      </c>
      <c r="B101" s="36" t="s">
        <v>17</v>
      </c>
      <c r="C101" s="36" t="s">
        <v>13</v>
      </c>
      <c r="D101" s="36" t="s">
        <v>66</v>
      </c>
      <c r="E101" s="36"/>
      <c r="F101" s="37">
        <f>F102</f>
        <v>100000</v>
      </c>
    </row>
    <row r="102" spans="1:6" s="2" customFormat="1" ht="12" customHeight="1" x14ac:dyDescent="0.2">
      <c r="A102" s="21" t="s">
        <v>109</v>
      </c>
      <c r="B102" s="16" t="s">
        <v>17</v>
      </c>
      <c r="C102" s="16" t="s">
        <v>13</v>
      </c>
      <c r="D102" s="16" t="s">
        <v>82</v>
      </c>
      <c r="E102" s="15"/>
      <c r="F102" s="14">
        <f>F103</f>
        <v>100000</v>
      </c>
    </row>
    <row r="103" spans="1:6" s="2" customFormat="1" ht="12" customHeight="1" x14ac:dyDescent="0.2">
      <c r="A103" s="28" t="s">
        <v>83</v>
      </c>
      <c r="B103" s="16" t="s">
        <v>17</v>
      </c>
      <c r="C103" s="16" t="s">
        <v>13</v>
      </c>
      <c r="D103" s="16" t="s">
        <v>82</v>
      </c>
      <c r="E103" s="15" t="s">
        <v>33</v>
      </c>
      <c r="F103" s="14">
        <v>100000</v>
      </c>
    </row>
    <row r="104" spans="1:6" s="2" customFormat="1" x14ac:dyDescent="0.2">
      <c r="A104" s="45" t="s">
        <v>110</v>
      </c>
      <c r="B104" s="32" t="s">
        <v>20</v>
      </c>
      <c r="C104" s="32" t="s">
        <v>11</v>
      </c>
      <c r="D104" s="32"/>
      <c r="E104" s="32"/>
      <c r="F104" s="33">
        <f t="shared" ref="F104:F106" si="7">F105</f>
        <v>242112</v>
      </c>
    </row>
    <row r="105" spans="1:6" s="2" customFormat="1" x14ac:dyDescent="0.2">
      <c r="A105" s="38" t="s">
        <v>91</v>
      </c>
      <c r="B105" s="36" t="s">
        <v>20</v>
      </c>
      <c r="C105" s="36" t="s">
        <v>11</v>
      </c>
      <c r="D105" s="36" t="s">
        <v>66</v>
      </c>
      <c r="E105" s="36"/>
      <c r="F105" s="37">
        <f t="shared" si="7"/>
        <v>242112</v>
      </c>
    </row>
    <row r="106" spans="1:6" s="2" customFormat="1" ht="33.75" customHeight="1" x14ac:dyDescent="0.2">
      <c r="A106" s="27" t="s">
        <v>139</v>
      </c>
      <c r="B106" s="16" t="s">
        <v>20</v>
      </c>
      <c r="C106" s="16" t="s">
        <v>11</v>
      </c>
      <c r="D106" s="16" t="s">
        <v>84</v>
      </c>
      <c r="E106" s="16"/>
      <c r="F106" s="17">
        <f t="shared" si="7"/>
        <v>242112</v>
      </c>
    </row>
    <row r="107" spans="1:6" s="2" customFormat="1" ht="12.75" customHeight="1" x14ac:dyDescent="0.2">
      <c r="A107" s="28" t="s">
        <v>90</v>
      </c>
      <c r="B107" s="16" t="s">
        <v>20</v>
      </c>
      <c r="C107" s="16" t="s">
        <v>11</v>
      </c>
      <c r="D107" s="16" t="s">
        <v>84</v>
      </c>
      <c r="E107" s="16" t="s">
        <v>89</v>
      </c>
      <c r="F107" s="17">
        <v>242112</v>
      </c>
    </row>
    <row r="108" spans="1:6" s="2" customFormat="1" ht="13.5" customHeight="1" x14ac:dyDescent="0.2">
      <c r="A108" s="34" t="s">
        <v>19</v>
      </c>
      <c r="B108" s="32" t="s">
        <v>21</v>
      </c>
      <c r="C108" s="32" t="s">
        <v>8</v>
      </c>
      <c r="D108" s="32"/>
      <c r="E108" s="32"/>
      <c r="F108" s="33">
        <f>F109+F113</f>
        <v>100000</v>
      </c>
    </row>
    <row r="109" spans="1:6" s="2" customFormat="1" ht="13.5" customHeight="1" x14ac:dyDescent="0.2">
      <c r="A109" s="34" t="s">
        <v>26</v>
      </c>
      <c r="B109" s="32" t="s">
        <v>21</v>
      </c>
      <c r="C109" s="32" t="s">
        <v>10</v>
      </c>
      <c r="D109" s="32"/>
      <c r="E109" s="32"/>
      <c r="F109" s="33">
        <f t="shared" ref="F109" si="8">F110</f>
        <v>100000</v>
      </c>
    </row>
    <row r="110" spans="1:6" s="2" customFormat="1" ht="15" customHeight="1" x14ac:dyDescent="0.2">
      <c r="A110" s="38" t="s">
        <v>91</v>
      </c>
      <c r="B110" s="36" t="s">
        <v>21</v>
      </c>
      <c r="C110" s="36" t="s">
        <v>10</v>
      </c>
      <c r="D110" s="36" t="s">
        <v>66</v>
      </c>
      <c r="E110" s="36"/>
      <c r="F110" s="37">
        <f>F112</f>
        <v>100000</v>
      </c>
    </row>
    <row r="111" spans="1:6" s="2" customFormat="1" ht="11.25" customHeight="1" x14ac:dyDescent="0.2">
      <c r="A111" s="24" t="s">
        <v>58</v>
      </c>
      <c r="B111" s="16" t="s">
        <v>21</v>
      </c>
      <c r="C111" s="16" t="s">
        <v>10</v>
      </c>
      <c r="D111" s="16" t="s">
        <v>85</v>
      </c>
      <c r="E111" s="13"/>
      <c r="F111" s="14">
        <f>F112</f>
        <v>100000</v>
      </c>
    </row>
    <row r="112" spans="1:6" s="2" customFormat="1" ht="11.25" customHeight="1" x14ac:dyDescent="0.2">
      <c r="A112" s="29" t="s">
        <v>83</v>
      </c>
      <c r="B112" s="16" t="s">
        <v>21</v>
      </c>
      <c r="C112" s="16" t="s">
        <v>10</v>
      </c>
      <c r="D112" s="16" t="s">
        <v>85</v>
      </c>
      <c r="E112" s="13" t="s">
        <v>33</v>
      </c>
      <c r="F112" s="14">
        <v>100000</v>
      </c>
    </row>
    <row r="113" spans="1:8" s="2" customFormat="1" ht="13.5" hidden="1" customHeight="1" x14ac:dyDescent="0.2">
      <c r="A113" s="42" t="s">
        <v>113</v>
      </c>
      <c r="B113" s="32" t="s">
        <v>21</v>
      </c>
      <c r="C113" s="32" t="s">
        <v>14</v>
      </c>
      <c r="D113" s="47"/>
      <c r="E113" s="47"/>
      <c r="F113" s="48">
        <f>F114</f>
        <v>0</v>
      </c>
    </row>
    <row r="114" spans="1:8" s="2" customFormat="1" ht="15" hidden="1" customHeight="1" x14ac:dyDescent="0.2">
      <c r="A114" s="38" t="s">
        <v>91</v>
      </c>
      <c r="B114" s="36" t="s">
        <v>21</v>
      </c>
      <c r="C114" s="36" t="s">
        <v>14</v>
      </c>
      <c r="D114" s="36" t="s">
        <v>66</v>
      </c>
      <c r="E114" s="36"/>
      <c r="F114" s="37">
        <f>F116+F118</f>
        <v>0</v>
      </c>
    </row>
    <row r="115" spans="1:8" s="2" customFormat="1" ht="11.25" hidden="1" customHeight="1" x14ac:dyDescent="0.2">
      <c r="A115" s="24" t="s">
        <v>113</v>
      </c>
      <c r="B115" s="16" t="s">
        <v>21</v>
      </c>
      <c r="C115" s="16" t="s">
        <v>14</v>
      </c>
      <c r="D115" s="16" t="s">
        <v>131</v>
      </c>
      <c r="E115" s="13"/>
      <c r="F115" s="14">
        <f>F116</f>
        <v>0</v>
      </c>
    </row>
    <row r="116" spans="1:8" s="2" customFormat="1" ht="11.25" hidden="1" customHeight="1" x14ac:dyDescent="0.2">
      <c r="A116" s="29" t="s">
        <v>83</v>
      </c>
      <c r="B116" s="16" t="s">
        <v>21</v>
      </c>
      <c r="C116" s="16" t="s">
        <v>14</v>
      </c>
      <c r="D116" s="16" t="s">
        <v>131</v>
      </c>
      <c r="E116" s="13" t="s">
        <v>33</v>
      </c>
      <c r="F116" s="14">
        <v>0</v>
      </c>
    </row>
    <row r="117" spans="1:8" s="50" customFormat="1" ht="11.25" hidden="1" customHeight="1" x14ac:dyDescent="0.2">
      <c r="A117" s="21" t="s">
        <v>114</v>
      </c>
      <c r="B117" s="49" t="s">
        <v>21</v>
      </c>
      <c r="C117" s="49" t="s">
        <v>14</v>
      </c>
      <c r="D117" s="16" t="s">
        <v>112</v>
      </c>
      <c r="E117" s="16"/>
      <c r="F117" s="17">
        <f>F118</f>
        <v>0</v>
      </c>
    </row>
    <row r="118" spans="1:8" s="50" customFormat="1" ht="11.25" hidden="1" customHeight="1" x14ac:dyDescent="0.2">
      <c r="A118" s="29" t="s">
        <v>83</v>
      </c>
      <c r="B118" s="49" t="s">
        <v>21</v>
      </c>
      <c r="C118" s="49" t="s">
        <v>14</v>
      </c>
      <c r="D118" s="16" t="s">
        <v>112</v>
      </c>
      <c r="E118" s="16" t="s">
        <v>33</v>
      </c>
      <c r="F118" s="17">
        <v>0</v>
      </c>
    </row>
    <row r="119" spans="1:8" s="2" customFormat="1" ht="17.25" customHeight="1" x14ac:dyDescent="0.2">
      <c r="A119" s="26" t="s">
        <v>2</v>
      </c>
      <c r="B119" s="16"/>
      <c r="C119" s="16"/>
      <c r="D119" s="16"/>
      <c r="E119" s="13"/>
      <c r="F119" s="19">
        <f>F108+F104+F99+F71+F60+F49+F42+F5+F94</f>
        <v>21614938.300000001</v>
      </c>
      <c r="G119" s="9"/>
    </row>
    <row r="120" spans="1:8" s="2" customFormat="1" ht="20.25" customHeight="1" x14ac:dyDescent="0.2">
      <c r="A120" s="3"/>
      <c r="B120" s="3"/>
      <c r="C120" s="3"/>
      <c r="D120" s="3"/>
      <c r="E120" s="3"/>
      <c r="F120" s="3"/>
      <c r="G120" s="9"/>
    </row>
    <row r="121" spans="1:8" s="2" customFormat="1" x14ac:dyDescent="0.2">
      <c r="A121" s="3"/>
      <c r="B121" s="3"/>
      <c r="C121" s="3"/>
      <c r="D121" s="3"/>
      <c r="E121" s="3"/>
      <c r="F121" s="3"/>
    </row>
    <row r="122" spans="1:8" s="2" customFormat="1" x14ac:dyDescent="0.2">
      <c r="A122" s="3"/>
      <c r="B122" s="3"/>
      <c r="C122" s="3"/>
      <c r="D122" s="3"/>
      <c r="E122" s="3"/>
      <c r="F122" s="3"/>
    </row>
    <row r="123" spans="1:8" s="4" customFormat="1" x14ac:dyDescent="0.2">
      <c r="A123" s="3"/>
      <c r="B123" s="3"/>
      <c r="C123" s="3"/>
      <c r="D123" s="3"/>
      <c r="E123" s="3"/>
      <c r="F123" s="3"/>
      <c r="G123" s="5"/>
    </row>
    <row r="124" spans="1:8" s="4" customFormat="1" x14ac:dyDescent="0.2">
      <c r="A124" s="3"/>
      <c r="B124" s="3"/>
      <c r="C124" s="3"/>
      <c r="D124" s="3"/>
      <c r="E124" s="3"/>
      <c r="F124" s="3"/>
      <c r="G124" s="5"/>
    </row>
    <row r="125" spans="1:8" x14ac:dyDescent="0.2">
      <c r="A125" s="3"/>
      <c r="B125" s="3"/>
      <c r="C125" s="3"/>
      <c r="D125" s="3"/>
      <c r="E125" s="3"/>
      <c r="F125" s="3"/>
      <c r="G125" s="5"/>
      <c r="H125" s="8"/>
    </row>
    <row r="126" spans="1:8" s="3" customFormat="1" x14ac:dyDescent="0.2">
      <c r="H126" s="7"/>
    </row>
    <row r="127" spans="1:8" s="3" customFormat="1" x14ac:dyDescent="0.2"/>
    <row r="128" spans="1: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pans="1:6" s="3" customFormat="1" x14ac:dyDescent="0.2"/>
    <row r="930" spans="1:6" s="3" customFormat="1" x14ac:dyDescent="0.2"/>
    <row r="931" spans="1:6" s="3" customFormat="1" x14ac:dyDescent="0.2"/>
    <row r="932" spans="1:6" s="3" customFormat="1" x14ac:dyDescent="0.2">
      <c r="A932"/>
      <c r="B932"/>
      <c r="C932"/>
      <c r="D932"/>
      <c r="E932"/>
      <c r="F932"/>
    </row>
    <row r="933" spans="1:6" s="3" customFormat="1" x14ac:dyDescent="0.2">
      <c r="A933"/>
      <c r="B933"/>
      <c r="C933"/>
      <c r="D933"/>
      <c r="E933"/>
      <c r="F933"/>
    </row>
    <row r="934" spans="1:6" s="3" customFormat="1" x14ac:dyDescent="0.2">
      <c r="A934"/>
      <c r="B934"/>
      <c r="C934"/>
      <c r="D934"/>
      <c r="E934"/>
      <c r="F934"/>
    </row>
    <row r="935" spans="1:6" s="3" customFormat="1" x14ac:dyDescent="0.2">
      <c r="A935"/>
      <c r="B935"/>
      <c r="C935"/>
      <c r="D935"/>
      <c r="E935"/>
      <c r="F935"/>
    </row>
    <row r="936" spans="1:6" s="3" customFormat="1" x14ac:dyDescent="0.2">
      <c r="A936"/>
      <c r="B936"/>
      <c r="C936"/>
      <c r="D936"/>
      <c r="E936"/>
      <c r="F936"/>
    </row>
    <row r="937" spans="1:6" s="3" customFormat="1" x14ac:dyDescent="0.2">
      <c r="A937"/>
      <c r="B937"/>
      <c r="C937"/>
      <c r="D937"/>
      <c r="E937"/>
      <c r="F937"/>
    </row>
    <row r="938" spans="1:6" s="3" customFormat="1" x14ac:dyDescent="0.2">
      <c r="A938"/>
      <c r="B938"/>
      <c r="C938"/>
      <c r="D938"/>
      <c r="E938"/>
      <c r="F938"/>
    </row>
    <row r="939" spans="1:6" s="3" customFormat="1" x14ac:dyDescent="0.2">
      <c r="A939"/>
      <c r="B939"/>
      <c r="C939"/>
      <c r="D939"/>
      <c r="E939"/>
      <c r="F939"/>
    </row>
    <row r="940" spans="1:6" s="3" customFormat="1" x14ac:dyDescent="0.2">
      <c r="A940"/>
      <c r="B940"/>
      <c r="C940"/>
      <c r="D940"/>
      <c r="E940"/>
      <c r="F940"/>
    </row>
    <row r="941" spans="1:6" s="3" customFormat="1" x14ac:dyDescent="0.2">
      <c r="A941"/>
      <c r="B941"/>
      <c r="C941"/>
      <c r="D941"/>
      <c r="E941"/>
      <c r="F941"/>
    </row>
    <row r="942" spans="1:6" s="3" customFormat="1" x14ac:dyDescent="0.2">
      <c r="A942"/>
      <c r="B942"/>
      <c r="C942"/>
      <c r="D942"/>
      <c r="E942"/>
      <c r="F942"/>
    </row>
    <row r="943" spans="1:6" s="3" customFormat="1" x14ac:dyDescent="0.2">
      <c r="A943"/>
      <c r="B943"/>
      <c r="C943"/>
      <c r="D943"/>
      <c r="E943"/>
      <c r="F943"/>
    </row>
    <row r="944" spans="1:6" s="3" customFormat="1" x14ac:dyDescent="0.2">
      <c r="A944"/>
      <c r="B944"/>
      <c r="C944"/>
      <c r="D944"/>
      <c r="E944"/>
      <c r="F944"/>
    </row>
    <row r="945" spans="1:6" s="3" customFormat="1" x14ac:dyDescent="0.2">
      <c r="A945"/>
      <c r="B945"/>
      <c r="C945"/>
      <c r="D945"/>
      <c r="E945"/>
      <c r="F945"/>
    </row>
    <row r="946" spans="1:6" s="3" customFormat="1" x14ac:dyDescent="0.2">
      <c r="A946"/>
      <c r="B946"/>
      <c r="C946"/>
      <c r="D946"/>
      <c r="E946"/>
      <c r="F946"/>
    </row>
    <row r="947" spans="1:6" s="3" customFormat="1" x14ac:dyDescent="0.2">
      <c r="A947"/>
      <c r="B947"/>
      <c r="C947"/>
      <c r="D947"/>
      <c r="E947"/>
      <c r="F947"/>
    </row>
    <row r="948" spans="1:6" s="3" customFormat="1" x14ac:dyDescent="0.2">
      <c r="A948"/>
      <c r="B948"/>
      <c r="C948"/>
      <c r="D948"/>
      <c r="E948"/>
      <c r="F948"/>
    </row>
    <row r="949" spans="1:6" s="3" customFormat="1" x14ac:dyDescent="0.2">
      <c r="A949"/>
      <c r="B949"/>
      <c r="C949"/>
      <c r="D949"/>
      <c r="E949"/>
      <c r="F949"/>
    </row>
    <row r="950" spans="1:6" s="3" customFormat="1" x14ac:dyDescent="0.2">
      <c r="A950"/>
      <c r="B950"/>
      <c r="C950"/>
      <c r="D950"/>
      <c r="E950"/>
      <c r="F950"/>
    </row>
  </sheetData>
  <mergeCells count="5">
    <mergeCell ref="A2:F2"/>
    <mergeCell ref="A3:A4"/>
    <mergeCell ref="B3:E3"/>
    <mergeCell ref="F3:F4"/>
    <mergeCell ref="A1:F1"/>
  </mergeCells>
  <pageMargins left="0.31496062992125984" right="0.23622047244094491" top="0.35433070866141736" bottom="0.19685039370078741" header="0.23622047244094491" footer="0.27559055118110237"/>
  <pageSetup paperSize="9" scale="80" fitToHeight="3" orientation="portrait" r:id="rId1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8"/>
  <sheetViews>
    <sheetView tabSelected="1" topLeftCell="A79" zoomScaleNormal="100" workbookViewId="0">
      <selection activeCell="I105" sqref="I105"/>
    </sheetView>
  </sheetViews>
  <sheetFormatPr defaultRowHeight="12.75" x14ac:dyDescent="0.2"/>
  <cols>
    <col min="1" max="1" width="65" customWidth="1"/>
    <col min="2" max="2" width="4.5703125" customWidth="1"/>
    <col min="3" max="3" width="4.7109375" customWidth="1"/>
    <col min="4" max="4" width="11.85546875" customWidth="1"/>
    <col min="5" max="5" width="4.5703125" customWidth="1"/>
    <col min="6" max="7" width="15.28515625" customWidth="1"/>
    <col min="8" max="8" width="28.28515625" customWidth="1"/>
    <col min="9" max="9" width="14.42578125" bestFit="1" customWidth="1"/>
  </cols>
  <sheetData>
    <row r="1" spans="1:9" ht="51.75" customHeight="1" x14ac:dyDescent="0.25">
      <c r="B1" s="64" t="s">
        <v>141</v>
      </c>
      <c r="C1" s="64"/>
      <c r="D1" s="64"/>
      <c r="E1" s="64"/>
      <c r="F1" s="64"/>
      <c r="G1" s="64"/>
      <c r="H1" s="6"/>
      <c r="I1" s="6"/>
    </row>
    <row r="2" spans="1:9" ht="33.75" customHeight="1" x14ac:dyDescent="0.25">
      <c r="A2" s="56" t="s">
        <v>137</v>
      </c>
      <c r="B2" s="56"/>
      <c r="C2" s="56"/>
      <c r="D2" s="56"/>
      <c r="E2" s="56"/>
      <c r="F2" s="56"/>
      <c r="G2" s="56"/>
      <c r="H2" s="6"/>
      <c r="I2" s="6"/>
    </row>
    <row r="3" spans="1:9" ht="27.75" customHeight="1" x14ac:dyDescent="0.2">
      <c r="A3" s="57" t="s">
        <v>0</v>
      </c>
      <c r="B3" s="59" t="s">
        <v>1</v>
      </c>
      <c r="C3" s="60"/>
      <c r="D3" s="60"/>
      <c r="E3" s="61"/>
      <c r="F3" s="62" t="s">
        <v>135</v>
      </c>
      <c r="G3" s="62" t="s">
        <v>136</v>
      </c>
    </row>
    <row r="4" spans="1:9" ht="39.75" customHeight="1" x14ac:dyDescent="0.2">
      <c r="A4" s="58"/>
      <c r="B4" s="51" t="s">
        <v>4</v>
      </c>
      <c r="C4" s="52" t="s">
        <v>36</v>
      </c>
      <c r="D4" s="52" t="s">
        <v>5</v>
      </c>
      <c r="E4" s="52" t="s">
        <v>6</v>
      </c>
      <c r="F4" s="63"/>
      <c r="G4" s="63"/>
    </row>
    <row r="5" spans="1:9" x14ac:dyDescent="0.2">
      <c r="A5" s="31" t="s">
        <v>3</v>
      </c>
      <c r="B5" s="32" t="s">
        <v>7</v>
      </c>
      <c r="C5" s="32" t="s">
        <v>8</v>
      </c>
      <c r="D5" s="32"/>
      <c r="E5" s="32"/>
      <c r="F5" s="33">
        <f>F6+F11+F33+F25+F29</f>
        <v>14691898</v>
      </c>
      <c r="G5" s="33">
        <f>G6+G11+G33+G25+G29</f>
        <v>15706898</v>
      </c>
    </row>
    <row r="6" spans="1:9" ht="24" customHeight="1" x14ac:dyDescent="0.2">
      <c r="A6" s="34" t="s">
        <v>9</v>
      </c>
      <c r="B6" s="32" t="s">
        <v>7</v>
      </c>
      <c r="C6" s="32" t="s">
        <v>10</v>
      </c>
      <c r="D6" s="32"/>
      <c r="E6" s="32"/>
      <c r="F6" s="33">
        <f>F7</f>
        <v>2108993</v>
      </c>
      <c r="G6" s="33">
        <f>G7</f>
        <v>2108993</v>
      </c>
      <c r="H6" s="5"/>
    </row>
    <row r="7" spans="1:9" x14ac:dyDescent="0.2">
      <c r="A7" s="35" t="s">
        <v>91</v>
      </c>
      <c r="B7" s="36" t="s">
        <v>7</v>
      </c>
      <c r="C7" s="36" t="s">
        <v>10</v>
      </c>
      <c r="D7" s="36" t="s">
        <v>66</v>
      </c>
      <c r="E7" s="36"/>
      <c r="F7" s="37">
        <f>F8</f>
        <v>2108993</v>
      </c>
      <c r="G7" s="37">
        <f>G8</f>
        <v>2108993</v>
      </c>
    </row>
    <row r="8" spans="1:9" ht="12" customHeight="1" x14ac:dyDescent="0.2">
      <c r="A8" s="18" t="s">
        <v>51</v>
      </c>
      <c r="B8" s="13" t="s">
        <v>7</v>
      </c>
      <c r="C8" s="13" t="s">
        <v>10</v>
      </c>
      <c r="D8" s="13" t="s">
        <v>67</v>
      </c>
      <c r="E8" s="13"/>
      <c r="F8" s="14">
        <f>F9+F10</f>
        <v>2108993</v>
      </c>
      <c r="G8" s="14">
        <f>G9+G10</f>
        <v>2108993</v>
      </c>
    </row>
    <row r="9" spans="1:9" ht="12" customHeight="1" x14ac:dyDescent="0.2">
      <c r="A9" s="18" t="s">
        <v>92</v>
      </c>
      <c r="B9" s="13" t="s">
        <v>7</v>
      </c>
      <c r="C9" s="13" t="s">
        <v>10</v>
      </c>
      <c r="D9" s="13" t="s">
        <v>67</v>
      </c>
      <c r="E9" s="13" t="s">
        <v>31</v>
      </c>
      <c r="F9" s="14">
        <v>1619810</v>
      </c>
      <c r="G9" s="14">
        <v>1619810</v>
      </c>
      <c r="H9" s="5"/>
    </row>
    <row r="10" spans="1:9" ht="22.5" customHeight="1" x14ac:dyDescent="0.2">
      <c r="A10" s="18" t="s">
        <v>93</v>
      </c>
      <c r="B10" s="13" t="s">
        <v>7</v>
      </c>
      <c r="C10" s="13" t="s">
        <v>10</v>
      </c>
      <c r="D10" s="13" t="s">
        <v>67</v>
      </c>
      <c r="E10" s="13" t="s">
        <v>60</v>
      </c>
      <c r="F10" s="14">
        <v>489183</v>
      </c>
      <c r="G10" s="14">
        <v>489183</v>
      </c>
    </row>
    <row r="11" spans="1:9" ht="30.75" customHeight="1" x14ac:dyDescent="0.2">
      <c r="A11" s="34" t="s">
        <v>94</v>
      </c>
      <c r="B11" s="32" t="s">
        <v>7</v>
      </c>
      <c r="C11" s="32" t="s">
        <v>13</v>
      </c>
      <c r="D11" s="32"/>
      <c r="E11" s="32"/>
      <c r="F11" s="33">
        <f>F12</f>
        <v>12462643</v>
      </c>
      <c r="G11" s="33">
        <f>G12</f>
        <v>13467643</v>
      </c>
      <c r="H11" s="5"/>
    </row>
    <row r="12" spans="1:9" ht="15" customHeight="1" x14ac:dyDescent="0.2">
      <c r="A12" s="35" t="s">
        <v>91</v>
      </c>
      <c r="B12" s="36" t="s">
        <v>7</v>
      </c>
      <c r="C12" s="36" t="s">
        <v>13</v>
      </c>
      <c r="D12" s="36" t="s">
        <v>66</v>
      </c>
      <c r="E12" s="36"/>
      <c r="F12" s="37">
        <f>F13+F16+F20</f>
        <v>12462643</v>
      </c>
      <c r="G12" s="37">
        <f>G13+G16+G20</f>
        <v>13467643</v>
      </c>
      <c r="H12" s="5"/>
    </row>
    <row r="13" spans="1:9" s="12" customFormat="1" ht="35.25" customHeight="1" x14ac:dyDescent="0.2">
      <c r="A13" s="35" t="s">
        <v>97</v>
      </c>
      <c r="B13" s="36" t="s">
        <v>12</v>
      </c>
      <c r="C13" s="36" t="s">
        <v>13</v>
      </c>
      <c r="D13" s="36" t="s">
        <v>68</v>
      </c>
      <c r="E13" s="36" t="s">
        <v>96</v>
      </c>
      <c r="F13" s="37">
        <f>F14+F15</f>
        <v>10227643</v>
      </c>
      <c r="G13" s="37">
        <f>G14+G15</f>
        <v>10227643</v>
      </c>
      <c r="H13" s="30"/>
    </row>
    <row r="14" spans="1:9" ht="22.5" x14ac:dyDescent="0.2">
      <c r="A14" s="18" t="s">
        <v>32</v>
      </c>
      <c r="B14" s="13" t="s">
        <v>7</v>
      </c>
      <c r="C14" s="13" t="s">
        <v>13</v>
      </c>
      <c r="D14" s="13" t="s">
        <v>68</v>
      </c>
      <c r="E14" s="13" t="s">
        <v>31</v>
      </c>
      <c r="F14" s="14">
        <v>7855332</v>
      </c>
      <c r="G14" s="14">
        <v>7855332</v>
      </c>
    </row>
    <row r="15" spans="1:9" ht="22.5" customHeight="1" x14ac:dyDescent="0.2">
      <c r="A15" s="18" t="s">
        <v>61</v>
      </c>
      <c r="B15" s="13" t="s">
        <v>7</v>
      </c>
      <c r="C15" s="13" t="s">
        <v>13</v>
      </c>
      <c r="D15" s="13" t="s">
        <v>68</v>
      </c>
      <c r="E15" s="13" t="s">
        <v>60</v>
      </c>
      <c r="F15" s="14">
        <v>2372311</v>
      </c>
      <c r="G15" s="14">
        <v>2372311</v>
      </c>
    </row>
    <row r="16" spans="1:9" s="12" customFormat="1" x14ac:dyDescent="0.2">
      <c r="A16" s="38" t="s">
        <v>99</v>
      </c>
      <c r="B16" s="36" t="s">
        <v>7</v>
      </c>
      <c r="C16" s="36" t="s">
        <v>13</v>
      </c>
      <c r="D16" s="36" t="s">
        <v>68</v>
      </c>
      <c r="E16" s="36" t="s">
        <v>98</v>
      </c>
      <c r="F16" s="37">
        <f>F17+F18+F19</f>
        <v>2190000</v>
      </c>
      <c r="G16" s="37">
        <f>G17+G18+G19</f>
        <v>3190000</v>
      </c>
    </row>
    <row r="17" spans="1:7" s="12" customFormat="1" ht="12" customHeight="1" x14ac:dyDescent="0.2">
      <c r="A17" s="21" t="s">
        <v>95</v>
      </c>
      <c r="B17" s="16" t="s">
        <v>7</v>
      </c>
      <c r="C17" s="16" t="s">
        <v>13</v>
      </c>
      <c r="D17" s="16" t="s">
        <v>68</v>
      </c>
      <c r="E17" s="16" t="s">
        <v>43</v>
      </c>
      <c r="F17" s="17">
        <v>450000</v>
      </c>
      <c r="G17" s="17">
        <v>800000</v>
      </c>
    </row>
    <row r="18" spans="1:7" s="1" customFormat="1" ht="12" customHeight="1" x14ac:dyDescent="0.2">
      <c r="A18" s="18" t="s">
        <v>83</v>
      </c>
      <c r="B18" s="15" t="s">
        <v>7</v>
      </c>
      <c r="C18" s="15" t="s">
        <v>13</v>
      </c>
      <c r="D18" s="13" t="s">
        <v>68</v>
      </c>
      <c r="E18" s="15" t="s">
        <v>33</v>
      </c>
      <c r="F18" s="14">
        <v>850000</v>
      </c>
      <c r="G18" s="14">
        <v>1500000</v>
      </c>
    </row>
    <row r="19" spans="1:7" s="1" customFormat="1" ht="12" customHeight="1" x14ac:dyDescent="0.2">
      <c r="A19" s="29" t="s">
        <v>86</v>
      </c>
      <c r="B19" s="15" t="s">
        <v>7</v>
      </c>
      <c r="C19" s="15" t="s">
        <v>13</v>
      </c>
      <c r="D19" s="13" t="s">
        <v>68</v>
      </c>
      <c r="E19" s="15" t="s">
        <v>87</v>
      </c>
      <c r="F19" s="14">
        <v>890000</v>
      </c>
      <c r="G19" s="14">
        <v>890000</v>
      </c>
    </row>
    <row r="20" spans="1:7" s="1" customFormat="1" x14ac:dyDescent="0.2">
      <c r="A20" s="39" t="s">
        <v>101</v>
      </c>
      <c r="B20" s="36" t="s">
        <v>7</v>
      </c>
      <c r="C20" s="36" t="s">
        <v>13</v>
      </c>
      <c r="D20" s="36" t="s">
        <v>68</v>
      </c>
      <c r="E20" s="36" t="s">
        <v>100</v>
      </c>
      <c r="F20" s="37">
        <f>F21+F22+F23+F24</f>
        <v>45000</v>
      </c>
      <c r="G20" s="37">
        <f>G21+G22+G23+G24</f>
        <v>50000</v>
      </c>
    </row>
    <row r="21" spans="1:7" s="1" customFormat="1" ht="26.25" customHeight="1" x14ac:dyDescent="0.2">
      <c r="A21" s="20" t="s">
        <v>65</v>
      </c>
      <c r="B21" s="13" t="s">
        <v>7</v>
      </c>
      <c r="C21" s="13" t="s">
        <v>13</v>
      </c>
      <c r="D21" s="13" t="s">
        <v>68</v>
      </c>
      <c r="E21" s="13" t="s">
        <v>64</v>
      </c>
      <c r="F21" s="14">
        <v>5000</v>
      </c>
      <c r="G21" s="14">
        <v>5000</v>
      </c>
    </row>
    <row r="22" spans="1:7" s="1" customFormat="1" ht="11.25" hidden="1" customHeight="1" x14ac:dyDescent="0.2">
      <c r="A22" s="22" t="s">
        <v>38</v>
      </c>
      <c r="B22" s="13" t="s">
        <v>7</v>
      </c>
      <c r="C22" s="13" t="s">
        <v>13</v>
      </c>
      <c r="D22" s="13" t="s">
        <v>68</v>
      </c>
      <c r="E22" s="13" t="s">
        <v>35</v>
      </c>
      <c r="F22" s="14">
        <v>0</v>
      </c>
      <c r="G22" s="14">
        <v>0</v>
      </c>
    </row>
    <row r="23" spans="1:7" s="1" customFormat="1" ht="11.25" customHeight="1" x14ac:dyDescent="0.2">
      <c r="A23" s="23" t="s">
        <v>39</v>
      </c>
      <c r="B23" s="13" t="s">
        <v>7</v>
      </c>
      <c r="C23" s="13" t="s">
        <v>13</v>
      </c>
      <c r="D23" s="13" t="s">
        <v>68</v>
      </c>
      <c r="E23" s="13" t="s">
        <v>37</v>
      </c>
      <c r="F23" s="14">
        <v>35000</v>
      </c>
      <c r="G23" s="14">
        <v>40000</v>
      </c>
    </row>
    <row r="24" spans="1:7" s="1" customFormat="1" ht="11.25" customHeight="1" x14ac:dyDescent="0.2">
      <c r="A24" s="23" t="s">
        <v>63</v>
      </c>
      <c r="B24" s="13" t="s">
        <v>7</v>
      </c>
      <c r="C24" s="13" t="s">
        <v>13</v>
      </c>
      <c r="D24" s="13" t="s">
        <v>68</v>
      </c>
      <c r="E24" s="13" t="s">
        <v>62</v>
      </c>
      <c r="F24" s="14">
        <v>5000</v>
      </c>
      <c r="G24" s="14">
        <v>5000</v>
      </c>
    </row>
    <row r="25" spans="1:7" s="1" customFormat="1" ht="12.75" hidden="1" customHeight="1" x14ac:dyDescent="0.2">
      <c r="A25" s="34" t="s">
        <v>121</v>
      </c>
      <c r="B25" s="32" t="s">
        <v>7</v>
      </c>
      <c r="C25" s="32" t="s">
        <v>120</v>
      </c>
      <c r="D25" s="32"/>
      <c r="E25" s="32"/>
      <c r="F25" s="33">
        <f t="shared" ref="F25" si="0">F26</f>
        <v>0</v>
      </c>
      <c r="G25" s="33">
        <f t="shared" ref="F25:G25" si="1">G26</f>
        <v>0</v>
      </c>
    </row>
    <row r="26" spans="1:7" s="1" customFormat="1" ht="12.75" hidden="1" customHeight="1" x14ac:dyDescent="0.2">
      <c r="A26" s="38" t="s">
        <v>91</v>
      </c>
      <c r="B26" s="36" t="s">
        <v>7</v>
      </c>
      <c r="C26" s="36" t="s">
        <v>120</v>
      </c>
      <c r="D26" s="36" t="s">
        <v>66</v>
      </c>
      <c r="E26" s="36"/>
      <c r="F26" s="37">
        <f>F27</f>
        <v>0</v>
      </c>
      <c r="G26" s="37">
        <f>G27</f>
        <v>0</v>
      </c>
    </row>
    <row r="27" spans="1:7" s="1" customFormat="1" ht="11.25" hidden="1" customHeight="1" x14ac:dyDescent="0.2">
      <c r="A27" s="21" t="s">
        <v>121</v>
      </c>
      <c r="B27" s="16" t="s">
        <v>7</v>
      </c>
      <c r="C27" s="16" t="s">
        <v>120</v>
      </c>
      <c r="D27" s="13" t="s">
        <v>122</v>
      </c>
      <c r="E27" s="16"/>
      <c r="F27" s="17">
        <f>F28</f>
        <v>0</v>
      </c>
      <c r="G27" s="17">
        <f>G28</f>
        <v>0</v>
      </c>
    </row>
    <row r="28" spans="1:7" s="1" customFormat="1" ht="11.25" hidden="1" customHeight="1" x14ac:dyDescent="0.2">
      <c r="A28" s="28" t="s">
        <v>124</v>
      </c>
      <c r="B28" s="16" t="s">
        <v>7</v>
      </c>
      <c r="C28" s="16" t="s">
        <v>120</v>
      </c>
      <c r="D28" s="13" t="s">
        <v>122</v>
      </c>
      <c r="E28" s="15" t="s">
        <v>123</v>
      </c>
      <c r="F28" s="14">
        <v>0</v>
      </c>
      <c r="G28" s="14">
        <v>0</v>
      </c>
    </row>
    <row r="29" spans="1:7" s="1" customFormat="1" ht="12.75" hidden="1" customHeight="1" x14ac:dyDescent="0.2">
      <c r="A29" s="34" t="s">
        <v>129</v>
      </c>
      <c r="B29" s="32" t="s">
        <v>7</v>
      </c>
      <c r="C29" s="32" t="s">
        <v>21</v>
      </c>
      <c r="D29" s="32"/>
      <c r="E29" s="32"/>
      <c r="F29" s="33">
        <f t="shared" ref="F29" si="2">F30</f>
        <v>0</v>
      </c>
      <c r="G29" s="33">
        <f t="shared" ref="F29:G29" si="3">G30</f>
        <v>0</v>
      </c>
    </row>
    <row r="30" spans="1:7" s="1" customFormat="1" ht="12.75" hidden="1" customHeight="1" x14ac:dyDescent="0.2">
      <c r="A30" s="38" t="s">
        <v>91</v>
      </c>
      <c r="B30" s="36" t="s">
        <v>7</v>
      </c>
      <c r="C30" s="36" t="s">
        <v>21</v>
      </c>
      <c r="D30" s="36" t="s">
        <v>66</v>
      </c>
      <c r="E30" s="36"/>
      <c r="F30" s="37">
        <f>F31</f>
        <v>0</v>
      </c>
      <c r="G30" s="37">
        <f>G31</f>
        <v>0</v>
      </c>
    </row>
    <row r="31" spans="1:7" s="1" customFormat="1" ht="11.25" hidden="1" customHeight="1" x14ac:dyDescent="0.2">
      <c r="A31" s="29" t="s">
        <v>130</v>
      </c>
      <c r="B31" s="16" t="s">
        <v>7</v>
      </c>
      <c r="C31" s="16" t="s">
        <v>21</v>
      </c>
      <c r="D31" s="13" t="s">
        <v>127</v>
      </c>
      <c r="E31" s="16"/>
      <c r="F31" s="17">
        <f>F32</f>
        <v>0</v>
      </c>
      <c r="G31" s="17">
        <f>G32</f>
        <v>0</v>
      </c>
    </row>
    <row r="32" spans="1:7" s="1" customFormat="1" ht="11.25" hidden="1" customHeight="1" x14ac:dyDescent="0.2">
      <c r="A32" s="28" t="s">
        <v>130</v>
      </c>
      <c r="B32" s="16" t="s">
        <v>7</v>
      </c>
      <c r="C32" s="16" t="s">
        <v>21</v>
      </c>
      <c r="D32" s="13" t="s">
        <v>127</v>
      </c>
      <c r="E32" s="15" t="s">
        <v>128</v>
      </c>
      <c r="F32" s="14">
        <v>0</v>
      </c>
      <c r="G32" s="14">
        <v>0</v>
      </c>
    </row>
    <row r="33" spans="1:7" x14ac:dyDescent="0.2">
      <c r="A33" s="34" t="s">
        <v>15</v>
      </c>
      <c r="B33" s="32" t="s">
        <v>7</v>
      </c>
      <c r="C33" s="32" t="s">
        <v>23</v>
      </c>
      <c r="D33" s="32"/>
      <c r="E33" s="32"/>
      <c r="F33" s="33">
        <f>F34</f>
        <v>120262</v>
      </c>
      <c r="G33" s="33">
        <f>G34</f>
        <v>130262</v>
      </c>
    </row>
    <row r="34" spans="1:7" ht="15.75" customHeight="1" x14ac:dyDescent="0.2">
      <c r="A34" s="38" t="s">
        <v>91</v>
      </c>
      <c r="B34" s="36" t="s">
        <v>7</v>
      </c>
      <c r="C34" s="36" t="s">
        <v>23</v>
      </c>
      <c r="D34" s="36" t="s">
        <v>66</v>
      </c>
      <c r="E34" s="36"/>
      <c r="F34" s="37">
        <f>F36+F40+F41+F38</f>
        <v>120262</v>
      </c>
      <c r="G34" s="37">
        <f>G36+G40+G41+G38</f>
        <v>130262</v>
      </c>
    </row>
    <row r="35" spans="1:7" ht="33.75" customHeight="1" x14ac:dyDescent="0.2">
      <c r="A35" s="21" t="s">
        <v>53</v>
      </c>
      <c r="B35" s="16" t="s">
        <v>7</v>
      </c>
      <c r="C35" s="16" t="s">
        <v>23</v>
      </c>
      <c r="D35" s="16" t="s">
        <v>69</v>
      </c>
      <c r="E35" s="13"/>
      <c r="F35" s="17">
        <f>F36</f>
        <v>64957</v>
      </c>
      <c r="G35" s="17">
        <f>G36</f>
        <v>64957</v>
      </c>
    </row>
    <row r="36" spans="1:7" ht="11.25" customHeight="1" x14ac:dyDescent="0.2">
      <c r="A36" s="21" t="s">
        <v>52</v>
      </c>
      <c r="B36" s="16" t="s">
        <v>7</v>
      </c>
      <c r="C36" s="16" t="s">
        <v>23</v>
      </c>
      <c r="D36" s="16" t="s">
        <v>69</v>
      </c>
      <c r="E36" s="13" t="s">
        <v>44</v>
      </c>
      <c r="F36" s="14">
        <v>64957</v>
      </c>
      <c r="G36" s="14">
        <v>64957</v>
      </c>
    </row>
    <row r="37" spans="1:7" ht="23.25" customHeight="1" x14ac:dyDescent="0.2">
      <c r="A37" s="21" t="s">
        <v>125</v>
      </c>
      <c r="B37" s="16" t="s">
        <v>7</v>
      </c>
      <c r="C37" s="16" t="s">
        <v>23</v>
      </c>
      <c r="D37" s="16" t="s">
        <v>126</v>
      </c>
      <c r="E37" s="13"/>
      <c r="F37" s="14">
        <f>F38</f>
        <v>4000</v>
      </c>
      <c r="G37" s="14">
        <f>G38</f>
        <v>4000</v>
      </c>
    </row>
    <row r="38" spans="1:7" ht="11.25" customHeight="1" x14ac:dyDescent="0.2">
      <c r="A38" s="21" t="s">
        <v>52</v>
      </c>
      <c r="B38" s="16" t="s">
        <v>7</v>
      </c>
      <c r="C38" s="16" t="s">
        <v>23</v>
      </c>
      <c r="D38" s="16" t="s">
        <v>126</v>
      </c>
      <c r="E38" s="13" t="s">
        <v>44</v>
      </c>
      <c r="F38" s="14">
        <v>4000</v>
      </c>
      <c r="G38" s="14">
        <v>4000</v>
      </c>
    </row>
    <row r="39" spans="1:7" ht="25.5" customHeight="1" x14ac:dyDescent="0.2">
      <c r="A39" s="21" t="s">
        <v>48</v>
      </c>
      <c r="B39" s="16" t="s">
        <v>7</v>
      </c>
      <c r="C39" s="16" t="s">
        <v>23</v>
      </c>
      <c r="D39" s="16" t="s">
        <v>70</v>
      </c>
      <c r="E39" s="16"/>
      <c r="F39" s="17">
        <f>F40</f>
        <v>1305</v>
      </c>
      <c r="G39" s="17">
        <f>G40</f>
        <v>1305</v>
      </c>
    </row>
    <row r="40" spans="1:7" ht="11.25" customHeight="1" x14ac:dyDescent="0.2">
      <c r="A40" s="21" t="s">
        <v>83</v>
      </c>
      <c r="B40" s="16" t="s">
        <v>7</v>
      </c>
      <c r="C40" s="16" t="s">
        <v>23</v>
      </c>
      <c r="D40" s="16" t="s">
        <v>70</v>
      </c>
      <c r="E40" s="16" t="s">
        <v>33</v>
      </c>
      <c r="F40" s="17">
        <v>1305</v>
      </c>
      <c r="G40" s="17">
        <v>1305</v>
      </c>
    </row>
    <row r="41" spans="1:7" ht="11.25" customHeight="1" x14ac:dyDescent="0.2">
      <c r="A41" s="21" t="s">
        <v>83</v>
      </c>
      <c r="B41" s="16" t="s">
        <v>7</v>
      </c>
      <c r="C41" s="16" t="s">
        <v>23</v>
      </c>
      <c r="D41" s="16" t="s">
        <v>68</v>
      </c>
      <c r="E41" s="16" t="s">
        <v>33</v>
      </c>
      <c r="F41" s="17">
        <v>50000</v>
      </c>
      <c r="G41" s="17">
        <v>60000</v>
      </c>
    </row>
    <row r="42" spans="1:7" ht="14.25" customHeight="1" x14ac:dyDescent="0.2">
      <c r="A42" s="34" t="s">
        <v>24</v>
      </c>
      <c r="B42" s="32" t="s">
        <v>10</v>
      </c>
      <c r="C42" s="32" t="s">
        <v>8</v>
      </c>
      <c r="D42" s="32"/>
      <c r="E42" s="32"/>
      <c r="F42" s="33">
        <f>F43</f>
        <v>510576.9</v>
      </c>
      <c r="G42" s="33">
        <f>G43</f>
        <v>528527.5</v>
      </c>
    </row>
    <row r="43" spans="1:7" ht="12.75" customHeight="1" x14ac:dyDescent="0.2">
      <c r="A43" s="34" t="s">
        <v>25</v>
      </c>
      <c r="B43" s="32" t="s">
        <v>10</v>
      </c>
      <c r="C43" s="32" t="s">
        <v>11</v>
      </c>
      <c r="D43" s="32"/>
      <c r="E43" s="32"/>
      <c r="F43" s="33">
        <f>F44</f>
        <v>510576.9</v>
      </c>
      <c r="G43" s="33">
        <f>G44</f>
        <v>528527.5</v>
      </c>
    </row>
    <row r="44" spans="1:7" ht="16.5" customHeight="1" x14ac:dyDescent="0.2">
      <c r="A44" s="38" t="s">
        <v>91</v>
      </c>
      <c r="B44" s="36" t="s">
        <v>10</v>
      </c>
      <c r="C44" s="36" t="s">
        <v>11</v>
      </c>
      <c r="D44" s="36" t="s">
        <v>66</v>
      </c>
      <c r="E44" s="36"/>
      <c r="F44" s="37">
        <f>F46+F47</f>
        <v>510576.9</v>
      </c>
      <c r="G44" s="37">
        <f>G46+G47</f>
        <v>528527.5</v>
      </c>
    </row>
    <row r="45" spans="1:7" ht="47.25" customHeight="1" x14ac:dyDescent="0.2">
      <c r="A45" s="21" t="s">
        <v>102</v>
      </c>
      <c r="B45" s="16" t="s">
        <v>10</v>
      </c>
      <c r="C45" s="16" t="s">
        <v>11</v>
      </c>
      <c r="D45" s="16" t="s">
        <v>71</v>
      </c>
      <c r="E45" s="13"/>
      <c r="F45" s="14">
        <f>F46+F47</f>
        <v>510576.9</v>
      </c>
      <c r="G45" s="14">
        <f>G46+G47</f>
        <v>528527.5</v>
      </c>
    </row>
    <row r="46" spans="1:7" ht="11.25" customHeight="1" x14ac:dyDescent="0.2">
      <c r="A46" s="21" t="s">
        <v>92</v>
      </c>
      <c r="B46" s="16" t="s">
        <v>10</v>
      </c>
      <c r="C46" s="16" t="s">
        <v>11</v>
      </c>
      <c r="D46" s="16" t="s">
        <v>71</v>
      </c>
      <c r="E46" s="13" t="s">
        <v>31</v>
      </c>
      <c r="F46" s="14">
        <f>359217.74+42875.4</f>
        <v>402093.14</v>
      </c>
      <c r="G46" s="14">
        <f>359217.74+60826</f>
        <v>420043.74</v>
      </c>
    </row>
    <row r="47" spans="1:7" ht="22.5" customHeight="1" x14ac:dyDescent="0.2">
      <c r="A47" s="18" t="s">
        <v>93</v>
      </c>
      <c r="B47" s="16" t="s">
        <v>10</v>
      </c>
      <c r="C47" s="16" t="s">
        <v>11</v>
      </c>
      <c r="D47" s="16" t="s">
        <v>71</v>
      </c>
      <c r="E47" s="13" t="s">
        <v>60</v>
      </c>
      <c r="F47" s="14">
        <v>108483.76</v>
      </c>
      <c r="G47" s="14">
        <v>108483.76</v>
      </c>
    </row>
    <row r="48" spans="1:7" ht="15.75" hidden="1" customHeight="1" x14ac:dyDescent="0.2">
      <c r="A48" s="21" t="s">
        <v>34</v>
      </c>
      <c r="B48" s="16" t="s">
        <v>10</v>
      </c>
      <c r="C48" s="16" t="s">
        <v>11</v>
      </c>
      <c r="D48" s="16" t="s">
        <v>71</v>
      </c>
      <c r="E48" s="13" t="s">
        <v>33</v>
      </c>
      <c r="F48" s="14">
        <v>0</v>
      </c>
      <c r="G48" s="14">
        <v>0</v>
      </c>
    </row>
    <row r="49" spans="1:9" ht="19.5" customHeight="1" x14ac:dyDescent="0.2">
      <c r="A49" s="34" t="s">
        <v>55</v>
      </c>
      <c r="B49" s="32" t="s">
        <v>11</v>
      </c>
      <c r="C49" s="32" t="s">
        <v>8</v>
      </c>
      <c r="D49" s="32"/>
      <c r="E49" s="32"/>
      <c r="F49" s="33">
        <f>F50+F54</f>
        <v>888560</v>
      </c>
      <c r="G49" s="33">
        <f>G50+G54</f>
        <v>838560</v>
      </c>
      <c r="H49" s="5"/>
    </row>
    <row r="50" spans="1:9" x14ac:dyDescent="0.2">
      <c r="A50" s="34" t="s">
        <v>103</v>
      </c>
      <c r="B50" s="32" t="s">
        <v>11</v>
      </c>
      <c r="C50" s="32" t="s">
        <v>18</v>
      </c>
      <c r="D50" s="32"/>
      <c r="E50" s="32"/>
      <c r="F50" s="33">
        <f>F51</f>
        <v>150000</v>
      </c>
      <c r="G50" s="33">
        <f>G51</f>
        <v>100000</v>
      </c>
      <c r="H50" s="5"/>
    </row>
    <row r="51" spans="1:9" s="12" customFormat="1" x14ac:dyDescent="0.2">
      <c r="A51" s="38" t="s">
        <v>91</v>
      </c>
      <c r="B51" s="36" t="s">
        <v>11</v>
      </c>
      <c r="C51" s="36" t="s">
        <v>18</v>
      </c>
      <c r="D51" s="36" t="s">
        <v>66</v>
      </c>
      <c r="E51" s="41"/>
      <c r="F51" s="37">
        <f>F53</f>
        <v>150000</v>
      </c>
      <c r="G51" s="37">
        <f>G53</f>
        <v>100000</v>
      </c>
      <c r="H51" s="30"/>
    </row>
    <row r="52" spans="1:9" ht="29.25" customHeight="1" x14ac:dyDescent="0.2">
      <c r="A52" s="24" t="s">
        <v>54</v>
      </c>
      <c r="B52" s="16" t="s">
        <v>11</v>
      </c>
      <c r="C52" s="16" t="s">
        <v>18</v>
      </c>
      <c r="D52" s="16" t="s">
        <v>72</v>
      </c>
      <c r="E52" s="13"/>
      <c r="F52" s="17">
        <f>F53</f>
        <v>150000</v>
      </c>
      <c r="G52" s="17">
        <f>G53</f>
        <v>100000</v>
      </c>
    </row>
    <row r="53" spans="1:9" ht="12" customHeight="1" x14ac:dyDescent="0.2">
      <c r="A53" s="28" t="s">
        <v>83</v>
      </c>
      <c r="B53" s="16" t="s">
        <v>11</v>
      </c>
      <c r="C53" s="16" t="s">
        <v>18</v>
      </c>
      <c r="D53" s="16" t="s">
        <v>72</v>
      </c>
      <c r="E53" s="13" t="s">
        <v>33</v>
      </c>
      <c r="F53" s="17">
        <v>150000</v>
      </c>
      <c r="G53" s="17">
        <v>100000</v>
      </c>
    </row>
    <row r="54" spans="1:9" ht="21" x14ac:dyDescent="0.2">
      <c r="A54" s="34" t="s">
        <v>104</v>
      </c>
      <c r="B54" s="32" t="s">
        <v>11</v>
      </c>
      <c r="C54" s="32" t="s">
        <v>20</v>
      </c>
      <c r="D54" s="32"/>
      <c r="E54" s="32"/>
      <c r="F54" s="33">
        <f t="shared" ref="F54" si="4">F55</f>
        <v>738560</v>
      </c>
      <c r="G54" s="33">
        <f t="shared" ref="F54:G54" si="5">G55</f>
        <v>738560</v>
      </c>
    </row>
    <row r="55" spans="1:9" x14ac:dyDescent="0.2">
      <c r="A55" s="38" t="s">
        <v>91</v>
      </c>
      <c r="B55" s="36" t="s">
        <v>11</v>
      </c>
      <c r="C55" s="36" t="s">
        <v>20</v>
      </c>
      <c r="D55" s="36" t="s">
        <v>66</v>
      </c>
      <c r="E55" s="36"/>
      <c r="F55" s="37">
        <f>F57+F59</f>
        <v>738560</v>
      </c>
      <c r="G55" s="37">
        <f>G57+G59</f>
        <v>738560</v>
      </c>
    </row>
    <row r="56" spans="1:9" ht="27" customHeight="1" x14ac:dyDescent="0.2">
      <c r="A56" s="24" t="s">
        <v>54</v>
      </c>
      <c r="B56" s="16" t="s">
        <v>11</v>
      </c>
      <c r="C56" s="16" t="s">
        <v>20</v>
      </c>
      <c r="D56" s="16" t="s">
        <v>72</v>
      </c>
      <c r="E56" s="13"/>
      <c r="F56" s="14">
        <f>F57</f>
        <v>200000</v>
      </c>
      <c r="G56" s="14">
        <f>G57</f>
        <v>200000</v>
      </c>
    </row>
    <row r="57" spans="1:9" ht="11.25" customHeight="1" x14ac:dyDescent="0.2">
      <c r="A57" s="46" t="s">
        <v>83</v>
      </c>
      <c r="B57" s="16" t="s">
        <v>11</v>
      </c>
      <c r="C57" s="16" t="s">
        <v>20</v>
      </c>
      <c r="D57" s="16" t="s">
        <v>72</v>
      </c>
      <c r="E57" s="13" t="s">
        <v>33</v>
      </c>
      <c r="F57" s="14">
        <v>200000</v>
      </c>
      <c r="G57" s="14">
        <v>200000</v>
      </c>
      <c r="I57" s="10"/>
    </row>
    <row r="58" spans="1:9" ht="22.5" x14ac:dyDescent="0.2">
      <c r="A58" s="24" t="s">
        <v>54</v>
      </c>
      <c r="B58" s="16" t="s">
        <v>11</v>
      </c>
      <c r="C58" s="16" t="s">
        <v>20</v>
      </c>
      <c r="D58" s="16" t="s">
        <v>111</v>
      </c>
      <c r="E58" s="13"/>
      <c r="F58" s="14">
        <f>F59</f>
        <v>538560</v>
      </c>
      <c r="G58" s="14">
        <f>G59</f>
        <v>538560</v>
      </c>
      <c r="I58" s="10"/>
    </row>
    <row r="59" spans="1:9" ht="11.25" customHeight="1" x14ac:dyDescent="0.2">
      <c r="A59" s="46" t="s">
        <v>83</v>
      </c>
      <c r="B59" s="16" t="s">
        <v>11</v>
      </c>
      <c r="C59" s="16" t="s">
        <v>20</v>
      </c>
      <c r="D59" s="16" t="s">
        <v>111</v>
      </c>
      <c r="E59" s="13" t="s">
        <v>33</v>
      </c>
      <c r="F59" s="14">
        <v>538560</v>
      </c>
      <c r="G59" s="14">
        <v>538560</v>
      </c>
      <c r="I59" s="10"/>
    </row>
    <row r="60" spans="1:9" ht="13.5" customHeight="1" x14ac:dyDescent="0.2">
      <c r="A60" s="34" t="s">
        <v>16</v>
      </c>
      <c r="B60" s="32" t="s">
        <v>13</v>
      </c>
      <c r="C60" s="32" t="s">
        <v>8</v>
      </c>
      <c r="D60" s="32"/>
      <c r="E60" s="32"/>
      <c r="F60" s="33">
        <f>F61+F67</f>
        <v>1514777</v>
      </c>
      <c r="G60" s="33">
        <f>G61+G67</f>
        <v>1314777</v>
      </c>
      <c r="I60" s="10"/>
    </row>
    <row r="61" spans="1:9" s="1" customFormat="1" ht="13.5" customHeight="1" x14ac:dyDescent="0.2">
      <c r="A61" s="34" t="s">
        <v>29</v>
      </c>
      <c r="B61" s="32" t="s">
        <v>13</v>
      </c>
      <c r="C61" s="32" t="s">
        <v>18</v>
      </c>
      <c r="D61" s="32"/>
      <c r="E61" s="32"/>
      <c r="F61" s="33">
        <f>F62</f>
        <v>1364777</v>
      </c>
      <c r="G61" s="33">
        <f>G62</f>
        <v>1214777</v>
      </c>
    </row>
    <row r="62" spans="1:9" ht="13.5" customHeight="1" x14ac:dyDescent="0.2">
      <c r="A62" s="38" t="s">
        <v>91</v>
      </c>
      <c r="B62" s="36" t="s">
        <v>13</v>
      </c>
      <c r="C62" s="36" t="s">
        <v>18</v>
      </c>
      <c r="D62" s="36" t="s">
        <v>66</v>
      </c>
      <c r="E62" s="36"/>
      <c r="F62" s="37">
        <f>F64+F66</f>
        <v>1364777</v>
      </c>
      <c r="G62" s="37">
        <f>G64+G66</f>
        <v>1214777</v>
      </c>
      <c r="I62" s="10"/>
    </row>
    <row r="63" spans="1:9" s="1" customFormat="1" ht="34.5" customHeight="1" x14ac:dyDescent="0.2">
      <c r="A63" s="21" t="s">
        <v>105</v>
      </c>
      <c r="B63" s="16" t="s">
        <v>13</v>
      </c>
      <c r="C63" s="16" t="s">
        <v>18</v>
      </c>
      <c r="D63" s="16" t="s">
        <v>73</v>
      </c>
      <c r="E63" s="15"/>
      <c r="F63" s="14">
        <f>F64</f>
        <v>1114777</v>
      </c>
      <c r="G63" s="14">
        <f>G64</f>
        <v>1114777</v>
      </c>
    </row>
    <row r="64" spans="1:9" s="1" customFormat="1" ht="12" customHeight="1" x14ac:dyDescent="0.2">
      <c r="A64" s="28" t="s">
        <v>83</v>
      </c>
      <c r="B64" s="16" t="s">
        <v>13</v>
      </c>
      <c r="C64" s="16" t="s">
        <v>18</v>
      </c>
      <c r="D64" s="16" t="s">
        <v>73</v>
      </c>
      <c r="E64" s="15" t="s">
        <v>33</v>
      </c>
      <c r="F64" s="14">
        <v>1114777</v>
      </c>
      <c r="G64" s="14">
        <v>1114777</v>
      </c>
    </row>
    <row r="65" spans="1:9" s="1" customFormat="1" ht="25.5" customHeight="1" x14ac:dyDescent="0.2">
      <c r="A65" s="21" t="s">
        <v>56</v>
      </c>
      <c r="B65" s="16" t="s">
        <v>13</v>
      </c>
      <c r="C65" s="16" t="s">
        <v>18</v>
      </c>
      <c r="D65" s="16" t="s">
        <v>74</v>
      </c>
      <c r="E65" s="15"/>
      <c r="F65" s="14">
        <f>F66</f>
        <v>250000</v>
      </c>
      <c r="G65" s="14">
        <f>G66</f>
        <v>100000</v>
      </c>
    </row>
    <row r="66" spans="1:9" s="1" customFormat="1" ht="23.25" customHeight="1" x14ac:dyDescent="0.2">
      <c r="A66" s="21" t="s">
        <v>34</v>
      </c>
      <c r="B66" s="16" t="s">
        <v>27</v>
      </c>
      <c r="C66" s="16" t="s">
        <v>18</v>
      </c>
      <c r="D66" s="16" t="s">
        <v>74</v>
      </c>
      <c r="E66" s="15" t="s">
        <v>33</v>
      </c>
      <c r="F66" s="14">
        <v>250000</v>
      </c>
      <c r="G66" s="14">
        <v>100000</v>
      </c>
    </row>
    <row r="67" spans="1:9" s="1" customFormat="1" x14ac:dyDescent="0.2">
      <c r="A67" s="34" t="s">
        <v>46</v>
      </c>
      <c r="B67" s="32" t="s">
        <v>13</v>
      </c>
      <c r="C67" s="32" t="s">
        <v>45</v>
      </c>
      <c r="D67" s="32"/>
      <c r="E67" s="32"/>
      <c r="F67" s="33">
        <f t="shared" ref="F67" si="6">F68</f>
        <v>150000</v>
      </c>
      <c r="G67" s="33">
        <f t="shared" ref="F67:G67" si="7">G68</f>
        <v>100000</v>
      </c>
    </row>
    <row r="68" spans="1:9" s="1" customFormat="1" x14ac:dyDescent="0.2">
      <c r="A68" s="38" t="s">
        <v>91</v>
      </c>
      <c r="B68" s="36" t="s">
        <v>13</v>
      </c>
      <c r="C68" s="36" t="s">
        <v>45</v>
      </c>
      <c r="D68" s="36" t="s">
        <v>66</v>
      </c>
      <c r="E68" s="36"/>
      <c r="F68" s="37">
        <f>F69</f>
        <v>150000</v>
      </c>
      <c r="G68" s="37">
        <f>G69</f>
        <v>100000</v>
      </c>
    </row>
    <row r="69" spans="1:9" s="1" customFormat="1" ht="12" customHeight="1" x14ac:dyDescent="0.2">
      <c r="A69" s="21" t="s">
        <v>47</v>
      </c>
      <c r="B69" s="16" t="s">
        <v>13</v>
      </c>
      <c r="C69" s="16" t="s">
        <v>45</v>
      </c>
      <c r="D69" s="16" t="s">
        <v>75</v>
      </c>
      <c r="E69" s="16"/>
      <c r="F69" s="17">
        <f>F70</f>
        <v>150000</v>
      </c>
      <c r="G69" s="17">
        <f>G70</f>
        <v>100000</v>
      </c>
    </row>
    <row r="70" spans="1:9" s="1" customFormat="1" ht="12" customHeight="1" x14ac:dyDescent="0.2">
      <c r="A70" s="28" t="s">
        <v>83</v>
      </c>
      <c r="B70" s="16" t="s">
        <v>13</v>
      </c>
      <c r="C70" s="16" t="s">
        <v>45</v>
      </c>
      <c r="D70" s="16" t="s">
        <v>75</v>
      </c>
      <c r="E70" s="15" t="s">
        <v>33</v>
      </c>
      <c r="F70" s="14">
        <v>150000</v>
      </c>
      <c r="G70" s="14">
        <v>100000</v>
      </c>
    </row>
    <row r="71" spans="1:9" s="2" customFormat="1" ht="15.75" customHeight="1" x14ac:dyDescent="0.2">
      <c r="A71" s="34" t="s">
        <v>22</v>
      </c>
      <c r="B71" s="32" t="s">
        <v>14</v>
      </c>
      <c r="C71" s="32" t="s">
        <v>8</v>
      </c>
      <c r="D71" s="32"/>
      <c r="E71" s="32"/>
      <c r="F71" s="33">
        <f>F72+F76+F82</f>
        <v>4059788</v>
      </c>
      <c r="G71" s="33">
        <f>G72+G76+G82</f>
        <v>3781718</v>
      </c>
      <c r="H71" s="9"/>
      <c r="I71" s="11"/>
    </row>
    <row r="72" spans="1:9" s="2" customFormat="1" ht="15" customHeight="1" x14ac:dyDescent="0.2">
      <c r="A72" s="34" t="s">
        <v>28</v>
      </c>
      <c r="B72" s="32" t="s">
        <v>14</v>
      </c>
      <c r="C72" s="32" t="s">
        <v>7</v>
      </c>
      <c r="D72" s="32"/>
      <c r="E72" s="32"/>
      <c r="F72" s="33">
        <f t="shared" ref="F72:F74" si="8">F73</f>
        <v>23993</v>
      </c>
      <c r="G72" s="33">
        <f t="shared" ref="F72:G74" si="9">G73</f>
        <v>23993</v>
      </c>
      <c r="H72" s="9"/>
    </row>
    <row r="73" spans="1:9" s="2" customFormat="1" ht="14.25" customHeight="1" x14ac:dyDescent="0.2">
      <c r="A73" s="38" t="s">
        <v>91</v>
      </c>
      <c r="B73" s="36" t="s">
        <v>14</v>
      </c>
      <c r="C73" s="36" t="s">
        <v>7</v>
      </c>
      <c r="D73" s="36" t="s">
        <v>66</v>
      </c>
      <c r="E73" s="41"/>
      <c r="F73" s="40">
        <f>F75</f>
        <v>23993</v>
      </c>
      <c r="G73" s="40">
        <f>G75</f>
        <v>23993</v>
      </c>
      <c r="H73" s="9"/>
    </row>
    <row r="74" spans="1:9" s="2" customFormat="1" ht="54.75" customHeight="1" x14ac:dyDescent="0.2">
      <c r="A74" s="21" t="s">
        <v>106</v>
      </c>
      <c r="B74" s="16" t="s">
        <v>14</v>
      </c>
      <c r="C74" s="16" t="s">
        <v>7</v>
      </c>
      <c r="D74" s="16" t="s">
        <v>76</v>
      </c>
      <c r="E74" s="15"/>
      <c r="F74" s="14">
        <f t="shared" si="8"/>
        <v>23993</v>
      </c>
      <c r="G74" s="14">
        <f t="shared" si="9"/>
        <v>23993</v>
      </c>
      <c r="H74" s="9"/>
    </row>
    <row r="75" spans="1:9" s="2" customFormat="1" ht="11.25" customHeight="1" x14ac:dyDescent="0.2">
      <c r="A75" s="28" t="s">
        <v>83</v>
      </c>
      <c r="B75" s="16" t="s">
        <v>14</v>
      </c>
      <c r="C75" s="16" t="s">
        <v>7</v>
      </c>
      <c r="D75" s="16" t="s">
        <v>76</v>
      </c>
      <c r="E75" s="15" t="s">
        <v>33</v>
      </c>
      <c r="F75" s="14">
        <v>23993</v>
      </c>
      <c r="G75" s="14">
        <v>23993</v>
      </c>
      <c r="H75" s="9"/>
    </row>
    <row r="76" spans="1:9" s="2" customFormat="1" ht="15.75" customHeight="1" x14ac:dyDescent="0.2">
      <c r="A76" s="42" t="s">
        <v>42</v>
      </c>
      <c r="B76" s="32" t="s">
        <v>14</v>
      </c>
      <c r="C76" s="32" t="s">
        <v>10</v>
      </c>
      <c r="D76" s="32"/>
      <c r="E76" s="32"/>
      <c r="F76" s="33">
        <f>F77</f>
        <v>843585</v>
      </c>
      <c r="G76" s="33">
        <f>G77</f>
        <v>893585</v>
      </c>
      <c r="H76" s="9"/>
    </row>
    <row r="77" spans="1:9" s="2" customFormat="1" ht="16.5" customHeight="1" x14ac:dyDescent="0.2">
      <c r="A77" s="38" t="s">
        <v>91</v>
      </c>
      <c r="B77" s="36" t="s">
        <v>14</v>
      </c>
      <c r="C77" s="36" t="s">
        <v>10</v>
      </c>
      <c r="D77" s="36" t="s">
        <v>66</v>
      </c>
      <c r="E77" s="36"/>
      <c r="F77" s="37">
        <f>F79+F81</f>
        <v>843585</v>
      </c>
      <c r="G77" s="37">
        <f>G79+G81</f>
        <v>893585</v>
      </c>
      <c r="H77" s="9"/>
    </row>
    <row r="78" spans="1:9" s="2" customFormat="1" ht="36.75" customHeight="1" x14ac:dyDescent="0.2">
      <c r="A78" s="29" t="s">
        <v>107</v>
      </c>
      <c r="B78" s="16" t="s">
        <v>14</v>
      </c>
      <c r="C78" s="16" t="s">
        <v>10</v>
      </c>
      <c r="D78" s="16" t="s">
        <v>88</v>
      </c>
      <c r="E78" s="15"/>
      <c r="F78" s="17">
        <f>F79</f>
        <v>250000</v>
      </c>
      <c r="G78" s="17">
        <f>G79</f>
        <v>300000</v>
      </c>
    </row>
    <row r="79" spans="1:9" s="2" customFormat="1" ht="11.25" customHeight="1" x14ac:dyDescent="0.2">
      <c r="A79" s="43" t="s">
        <v>83</v>
      </c>
      <c r="B79" s="16" t="s">
        <v>14</v>
      </c>
      <c r="C79" s="16" t="s">
        <v>10</v>
      </c>
      <c r="D79" s="16" t="s">
        <v>88</v>
      </c>
      <c r="E79" s="15" t="s">
        <v>33</v>
      </c>
      <c r="F79" s="17">
        <v>250000</v>
      </c>
      <c r="G79" s="17">
        <v>300000</v>
      </c>
    </row>
    <row r="80" spans="1:9" s="2" customFormat="1" ht="44.25" customHeight="1" x14ac:dyDescent="0.2">
      <c r="A80" s="21" t="s">
        <v>108</v>
      </c>
      <c r="B80" s="16" t="s">
        <v>14</v>
      </c>
      <c r="C80" s="16" t="s">
        <v>10</v>
      </c>
      <c r="D80" s="16" t="s">
        <v>77</v>
      </c>
      <c r="E80" s="15"/>
      <c r="F80" s="14">
        <f>F81</f>
        <v>593585</v>
      </c>
      <c r="G80" s="14">
        <f>G81</f>
        <v>593585</v>
      </c>
    </row>
    <row r="81" spans="1:7" s="2" customFormat="1" ht="11.25" customHeight="1" x14ac:dyDescent="0.2">
      <c r="A81" s="28" t="s">
        <v>83</v>
      </c>
      <c r="B81" s="16" t="s">
        <v>14</v>
      </c>
      <c r="C81" s="16" t="s">
        <v>10</v>
      </c>
      <c r="D81" s="16" t="s">
        <v>77</v>
      </c>
      <c r="E81" s="15" t="s">
        <v>33</v>
      </c>
      <c r="F81" s="14">
        <v>593585</v>
      </c>
      <c r="G81" s="14">
        <v>593585</v>
      </c>
    </row>
    <row r="82" spans="1:7" s="2" customFormat="1" ht="16.5" customHeight="1" x14ac:dyDescent="0.2">
      <c r="A82" s="44" t="s">
        <v>40</v>
      </c>
      <c r="B82" s="32" t="s">
        <v>14</v>
      </c>
      <c r="C82" s="32" t="s">
        <v>11</v>
      </c>
      <c r="D82" s="32"/>
      <c r="E82" s="32"/>
      <c r="F82" s="33">
        <f>F83</f>
        <v>3192210</v>
      </c>
      <c r="G82" s="33">
        <f>G83</f>
        <v>2864140</v>
      </c>
    </row>
    <row r="83" spans="1:7" s="2" customFormat="1" ht="16.5" customHeight="1" x14ac:dyDescent="0.2">
      <c r="A83" s="38" t="s">
        <v>91</v>
      </c>
      <c r="B83" s="36" t="s">
        <v>14</v>
      </c>
      <c r="C83" s="36" t="s">
        <v>11</v>
      </c>
      <c r="D83" s="36" t="s">
        <v>66</v>
      </c>
      <c r="E83" s="36"/>
      <c r="F83" s="37">
        <f>F85+F87+F89+F90+F93+F92</f>
        <v>3192210</v>
      </c>
      <c r="G83" s="37">
        <f>G85+G87+G89+G90+G93+G92</f>
        <v>2864140</v>
      </c>
    </row>
    <row r="84" spans="1:7" s="2" customFormat="1" ht="22.5" customHeight="1" x14ac:dyDescent="0.2">
      <c r="A84" s="21" t="s">
        <v>49</v>
      </c>
      <c r="B84" s="16" t="s">
        <v>14</v>
      </c>
      <c r="C84" s="16" t="s">
        <v>11</v>
      </c>
      <c r="D84" s="16" t="s">
        <v>78</v>
      </c>
      <c r="E84" s="16"/>
      <c r="F84" s="17">
        <f>F85</f>
        <v>455268</v>
      </c>
      <c r="G84" s="17">
        <f>G85</f>
        <v>455268</v>
      </c>
    </row>
    <row r="85" spans="1:7" s="2" customFormat="1" ht="12" customHeight="1" x14ac:dyDescent="0.2">
      <c r="A85" s="28" t="s">
        <v>83</v>
      </c>
      <c r="B85" s="16" t="s">
        <v>14</v>
      </c>
      <c r="C85" s="16" t="s">
        <v>11</v>
      </c>
      <c r="D85" s="16" t="s">
        <v>78</v>
      </c>
      <c r="E85" s="16" t="s">
        <v>33</v>
      </c>
      <c r="F85" s="17">
        <v>455268</v>
      </c>
      <c r="G85" s="17">
        <v>455268</v>
      </c>
    </row>
    <row r="86" spans="1:7" s="2" customFormat="1" ht="22.5" x14ac:dyDescent="0.2">
      <c r="A86" s="21" t="s">
        <v>50</v>
      </c>
      <c r="B86" s="16" t="s">
        <v>14</v>
      </c>
      <c r="C86" s="16" t="s">
        <v>11</v>
      </c>
      <c r="D86" s="16" t="s">
        <v>79</v>
      </c>
      <c r="E86" s="16"/>
      <c r="F86" s="17">
        <f>F87</f>
        <v>21457</v>
      </c>
      <c r="G86" s="17">
        <f>G87</f>
        <v>21457</v>
      </c>
    </row>
    <row r="87" spans="1:7" s="2" customFormat="1" ht="12" customHeight="1" x14ac:dyDescent="0.2">
      <c r="A87" s="29" t="s">
        <v>83</v>
      </c>
      <c r="B87" s="16" t="s">
        <v>14</v>
      </c>
      <c r="C87" s="16" t="s">
        <v>11</v>
      </c>
      <c r="D87" s="16" t="s">
        <v>79</v>
      </c>
      <c r="E87" s="16" t="s">
        <v>33</v>
      </c>
      <c r="F87" s="17">
        <v>21457</v>
      </c>
      <c r="G87" s="17">
        <v>21457</v>
      </c>
    </row>
    <row r="88" spans="1:7" s="2" customFormat="1" ht="12" customHeight="1" x14ac:dyDescent="0.2">
      <c r="A88" s="25" t="s">
        <v>41</v>
      </c>
      <c r="B88" s="16" t="s">
        <v>14</v>
      </c>
      <c r="C88" s="16" t="s">
        <v>11</v>
      </c>
      <c r="D88" s="16" t="s">
        <v>80</v>
      </c>
      <c r="E88" s="15"/>
      <c r="F88" s="14">
        <f>F89+F90</f>
        <v>1700000</v>
      </c>
      <c r="G88" s="14">
        <f>G89+G90</f>
        <v>1531415</v>
      </c>
    </row>
    <row r="89" spans="1:7" s="2" customFormat="1" ht="12" customHeight="1" x14ac:dyDescent="0.2">
      <c r="A89" s="29" t="s">
        <v>83</v>
      </c>
      <c r="B89" s="16" t="s">
        <v>14</v>
      </c>
      <c r="C89" s="16" t="s">
        <v>11</v>
      </c>
      <c r="D89" s="16" t="s">
        <v>80</v>
      </c>
      <c r="E89" s="15" t="s">
        <v>33</v>
      </c>
      <c r="F89" s="14">
        <v>350000</v>
      </c>
      <c r="G89" s="14">
        <f>1000000-318585</f>
        <v>681415</v>
      </c>
    </row>
    <row r="90" spans="1:7" s="2" customFormat="1" ht="12" customHeight="1" x14ac:dyDescent="0.2">
      <c r="A90" s="28" t="s">
        <v>86</v>
      </c>
      <c r="B90" s="16" t="s">
        <v>14</v>
      </c>
      <c r="C90" s="16" t="s">
        <v>11</v>
      </c>
      <c r="D90" s="16" t="s">
        <v>80</v>
      </c>
      <c r="E90" s="15" t="s">
        <v>87</v>
      </c>
      <c r="F90" s="14">
        <f>850000+500000</f>
        <v>1350000</v>
      </c>
      <c r="G90" s="14">
        <v>850000</v>
      </c>
    </row>
    <row r="91" spans="1:7" s="2" customFormat="1" ht="12" customHeight="1" x14ac:dyDescent="0.2">
      <c r="A91" s="21" t="s">
        <v>59</v>
      </c>
      <c r="B91" s="16" t="s">
        <v>14</v>
      </c>
      <c r="C91" s="16" t="s">
        <v>11</v>
      </c>
      <c r="D91" s="16" t="s">
        <v>81</v>
      </c>
      <c r="E91" s="15"/>
      <c r="F91" s="14">
        <f>F93+F92</f>
        <v>1015485</v>
      </c>
      <c r="G91" s="14">
        <f>G93+G92</f>
        <v>856000</v>
      </c>
    </row>
    <row r="92" spans="1:7" s="2" customFormat="1" ht="12" customHeight="1" x14ac:dyDescent="0.2">
      <c r="A92" s="21" t="s">
        <v>95</v>
      </c>
      <c r="B92" s="16" t="s">
        <v>14</v>
      </c>
      <c r="C92" s="16" t="s">
        <v>11</v>
      </c>
      <c r="D92" s="16" t="s">
        <v>81</v>
      </c>
      <c r="E92" s="15" t="s">
        <v>43</v>
      </c>
      <c r="F92" s="14">
        <v>6000</v>
      </c>
      <c r="G92" s="14">
        <v>6000</v>
      </c>
    </row>
    <row r="93" spans="1:7" s="2" customFormat="1" ht="13.5" customHeight="1" x14ac:dyDescent="0.2">
      <c r="A93" s="28" t="s">
        <v>83</v>
      </c>
      <c r="B93" s="16" t="s">
        <v>14</v>
      </c>
      <c r="C93" s="16" t="s">
        <v>11</v>
      </c>
      <c r="D93" s="16" t="s">
        <v>81</v>
      </c>
      <c r="E93" s="15" t="s">
        <v>33</v>
      </c>
      <c r="F93" s="14">
        <f>1000000-240413.2+249898.2</f>
        <v>1009485</v>
      </c>
      <c r="G93" s="14">
        <v>850000</v>
      </c>
    </row>
    <row r="94" spans="1:7" s="2" customFormat="1" ht="12.75" hidden="1" customHeight="1" x14ac:dyDescent="0.2">
      <c r="A94" s="44" t="s">
        <v>117</v>
      </c>
      <c r="B94" s="32" t="s">
        <v>116</v>
      </c>
      <c r="C94" s="32" t="s">
        <v>8</v>
      </c>
      <c r="D94" s="32"/>
      <c r="E94" s="32"/>
      <c r="F94" s="33">
        <f t="shared" ref="F94:F95" si="10">F95</f>
        <v>0</v>
      </c>
      <c r="G94" s="33">
        <f t="shared" ref="F94:G95" si="11">G95</f>
        <v>0</v>
      </c>
    </row>
    <row r="95" spans="1:7" s="2" customFormat="1" ht="12.75" hidden="1" customHeight="1" x14ac:dyDescent="0.2">
      <c r="A95" s="44" t="s">
        <v>115</v>
      </c>
      <c r="B95" s="32" t="s">
        <v>116</v>
      </c>
      <c r="C95" s="32" t="s">
        <v>14</v>
      </c>
      <c r="D95" s="32"/>
      <c r="E95" s="32"/>
      <c r="F95" s="33">
        <f t="shared" si="10"/>
        <v>0</v>
      </c>
      <c r="G95" s="33">
        <f t="shared" si="11"/>
        <v>0</v>
      </c>
    </row>
    <row r="96" spans="1:7" s="2" customFormat="1" ht="24" hidden="1" customHeight="1" x14ac:dyDescent="0.2">
      <c r="A96" s="38" t="s">
        <v>91</v>
      </c>
      <c r="B96" s="36" t="s">
        <v>116</v>
      </c>
      <c r="C96" s="36" t="s">
        <v>14</v>
      </c>
      <c r="D96" s="36" t="s">
        <v>66</v>
      </c>
      <c r="E96" s="36"/>
      <c r="F96" s="37">
        <f>F97</f>
        <v>0</v>
      </c>
      <c r="G96" s="37">
        <f>G97</f>
        <v>0</v>
      </c>
    </row>
    <row r="97" spans="1:7" s="2" customFormat="1" ht="12.75" hidden="1" customHeight="1" x14ac:dyDescent="0.2">
      <c r="A97" s="29" t="s">
        <v>118</v>
      </c>
      <c r="B97" s="16" t="s">
        <v>116</v>
      </c>
      <c r="C97" s="16" t="s">
        <v>14</v>
      </c>
      <c r="D97" s="16" t="s">
        <v>119</v>
      </c>
      <c r="E97" s="15"/>
      <c r="F97" s="14">
        <f>F98</f>
        <v>0</v>
      </c>
      <c r="G97" s="14">
        <f>G98</f>
        <v>0</v>
      </c>
    </row>
    <row r="98" spans="1:7" s="2" customFormat="1" ht="16.5" hidden="1" customHeight="1" x14ac:dyDescent="0.2">
      <c r="A98" s="29" t="s">
        <v>83</v>
      </c>
      <c r="B98" s="16" t="s">
        <v>116</v>
      </c>
      <c r="C98" s="16" t="s">
        <v>14</v>
      </c>
      <c r="D98" s="16" t="s">
        <v>119</v>
      </c>
      <c r="E98" s="15" t="s">
        <v>33</v>
      </c>
      <c r="F98" s="14">
        <v>0</v>
      </c>
      <c r="G98" s="14">
        <v>0</v>
      </c>
    </row>
    <row r="99" spans="1:7" s="2" customFormat="1" x14ac:dyDescent="0.2">
      <c r="A99" s="44" t="s">
        <v>30</v>
      </c>
      <c r="B99" s="32" t="s">
        <v>17</v>
      </c>
      <c r="C99" s="32" t="s">
        <v>8</v>
      </c>
      <c r="D99" s="32"/>
      <c r="E99" s="32"/>
      <c r="F99" s="33">
        <f t="shared" ref="F99:F100" si="12">F100</f>
        <v>100000</v>
      </c>
      <c r="G99" s="33">
        <f t="shared" ref="F99:G100" si="13">G100</f>
        <v>100000</v>
      </c>
    </row>
    <row r="100" spans="1:7" s="2" customFormat="1" x14ac:dyDescent="0.2">
      <c r="A100" s="34" t="s">
        <v>57</v>
      </c>
      <c r="B100" s="32" t="s">
        <v>17</v>
      </c>
      <c r="C100" s="32" t="s">
        <v>13</v>
      </c>
      <c r="D100" s="32"/>
      <c r="E100" s="32"/>
      <c r="F100" s="33">
        <f t="shared" si="12"/>
        <v>100000</v>
      </c>
      <c r="G100" s="33">
        <f t="shared" si="13"/>
        <v>100000</v>
      </c>
    </row>
    <row r="101" spans="1:7" s="2" customFormat="1" ht="12" customHeight="1" x14ac:dyDescent="0.2">
      <c r="A101" s="38" t="s">
        <v>91</v>
      </c>
      <c r="B101" s="36" t="s">
        <v>17</v>
      </c>
      <c r="C101" s="36" t="s">
        <v>13</v>
      </c>
      <c r="D101" s="36" t="s">
        <v>66</v>
      </c>
      <c r="E101" s="36"/>
      <c r="F101" s="37">
        <f>F102</f>
        <v>100000</v>
      </c>
      <c r="G101" s="37">
        <f>G102</f>
        <v>100000</v>
      </c>
    </row>
    <row r="102" spans="1:7" s="2" customFormat="1" ht="12" customHeight="1" x14ac:dyDescent="0.2">
      <c r="A102" s="21" t="s">
        <v>109</v>
      </c>
      <c r="B102" s="16" t="s">
        <v>17</v>
      </c>
      <c r="C102" s="16" t="s">
        <v>13</v>
      </c>
      <c r="D102" s="16" t="s">
        <v>82</v>
      </c>
      <c r="E102" s="15"/>
      <c r="F102" s="14">
        <f>F103</f>
        <v>100000</v>
      </c>
      <c r="G102" s="14">
        <f>G103</f>
        <v>100000</v>
      </c>
    </row>
    <row r="103" spans="1:7" s="2" customFormat="1" x14ac:dyDescent="0.2">
      <c r="A103" s="28" t="s">
        <v>83</v>
      </c>
      <c r="B103" s="16" t="s">
        <v>17</v>
      </c>
      <c r="C103" s="16" t="s">
        <v>13</v>
      </c>
      <c r="D103" s="16" t="s">
        <v>82</v>
      </c>
      <c r="E103" s="15" t="s">
        <v>33</v>
      </c>
      <c r="F103" s="14">
        <v>100000</v>
      </c>
      <c r="G103" s="14">
        <v>100000</v>
      </c>
    </row>
    <row r="104" spans="1:7" s="2" customFormat="1" x14ac:dyDescent="0.2">
      <c r="A104" s="45" t="s">
        <v>110</v>
      </c>
      <c r="B104" s="32" t="s">
        <v>20</v>
      </c>
      <c r="C104" s="32" t="s">
        <v>11</v>
      </c>
      <c r="D104" s="32"/>
      <c r="E104" s="32"/>
      <c r="F104" s="33">
        <f t="shared" ref="F104:F106" si="14">F105</f>
        <v>242112</v>
      </c>
      <c r="G104" s="33">
        <f t="shared" ref="F104:G106" si="15">G105</f>
        <v>242112</v>
      </c>
    </row>
    <row r="105" spans="1:7" s="2" customFormat="1" ht="37.5" customHeight="1" x14ac:dyDescent="0.2">
      <c r="A105" s="38" t="s">
        <v>91</v>
      </c>
      <c r="B105" s="36" t="s">
        <v>20</v>
      </c>
      <c r="C105" s="36" t="s">
        <v>11</v>
      </c>
      <c r="D105" s="36" t="s">
        <v>66</v>
      </c>
      <c r="E105" s="36"/>
      <c r="F105" s="37">
        <f t="shared" si="14"/>
        <v>242112</v>
      </c>
      <c r="G105" s="37">
        <f t="shared" si="15"/>
        <v>242112</v>
      </c>
    </row>
    <row r="106" spans="1:7" s="2" customFormat="1" ht="11.25" customHeight="1" x14ac:dyDescent="0.2">
      <c r="A106" s="27" t="s">
        <v>139</v>
      </c>
      <c r="B106" s="16" t="s">
        <v>20</v>
      </c>
      <c r="C106" s="16" t="s">
        <v>11</v>
      </c>
      <c r="D106" s="16" t="s">
        <v>84</v>
      </c>
      <c r="E106" s="16"/>
      <c r="F106" s="17">
        <f t="shared" si="14"/>
        <v>242112</v>
      </c>
      <c r="G106" s="17">
        <f t="shared" si="15"/>
        <v>242112</v>
      </c>
    </row>
    <row r="107" spans="1:7" s="2" customFormat="1" ht="13.5" customHeight="1" x14ac:dyDescent="0.2">
      <c r="A107" s="28" t="s">
        <v>90</v>
      </c>
      <c r="B107" s="16" t="s">
        <v>20</v>
      </c>
      <c r="C107" s="16" t="s">
        <v>11</v>
      </c>
      <c r="D107" s="16" t="s">
        <v>84</v>
      </c>
      <c r="E107" s="16" t="s">
        <v>89</v>
      </c>
      <c r="F107" s="17">
        <v>242112</v>
      </c>
      <c r="G107" s="17">
        <v>242112</v>
      </c>
    </row>
    <row r="108" spans="1:7" s="2" customFormat="1" ht="13.5" customHeight="1" x14ac:dyDescent="0.2">
      <c r="A108" s="34" t="s">
        <v>19</v>
      </c>
      <c r="B108" s="32" t="s">
        <v>21</v>
      </c>
      <c r="C108" s="32" t="s">
        <v>8</v>
      </c>
      <c r="D108" s="32"/>
      <c r="E108" s="32"/>
      <c r="F108" s="33">
        <f>F109+F113</f>
        <v>100000</v>
      </c>
      <c r="G108" s="33">
        <f>G109+G113</f>
        <v>100000</v>
      </c>
    </row>
    <row r="109" spans="1:7" s="2" customFormat="1" ht="15" customHeight="1" x14ac:dyDescent="0.2">
      <c r="A109" s="34" t="s">
        <v>26</v>
      </c>
      <c r="B109" s="32" t="s">
        <v>21</v>
      </c>
      <c r="C109" s="32" t="s">
        <v>10</v>
      </c>
      <c r="D109" s="32"/>
      <c r="E109" s="32"/>
      <c r="F109" s="33">
        <f t="shared" ref="F109" si="16">F110</f>
        <v>100000</v>
      </c>
      <c r="G109" s="33">
        <f t="shared" ref="F109:G109" si="17">G110</f>
        <v>100000</v>
      </c>
    </row>
    <row r="110" spans="1:7" s="2" customFormat="1" ht="11.25" customHeight="1" x14ac:dyDescent="0.2">
      <c r="A110" s="38" t="s">
        <v>91</v>
      </c>
      <c r="B110" s="36" t="s">
        <v>21</v>
      </c>
      <c r="C110" s="36" t="s">
        <v>10</v>
      </c>
      <c r="D110" s="36" t="s">
        <v>66</v>
      </c>
      <c r="E110" s="36"/>
      <c r="F110" s="37">
        <f>F112</f>
        <v>100000</v>
      </c>
      <c r="G110" s="37">
        <f>G112</f>
        <v>100000</v>
      </c>
    </row>
    <row r="111" spans="1:7" s="2" customFormat="1" ht="13.5" customHeight="1" x14ac:dyDescent="0.2">
      <c r="A111" s="24" t="s">
        <v>58</v>
      </c>
      <c r="B111" s="16" t="s">
        <v>21</v>
      </c>
      <c r="C111" s="16" t="s">
        <v>10</v>
      </c>
      <c r="D111" s="16" t="s">
        <v>85</v>
      </c>
      <c r="E111" s="13"/>
      <c r="F111" s="14">
        <f>F112</f>
        <v>100000</v>
      </c>
      <c r="G111" s="14">
        <f>G112</f>
        <v>100000</v>
      </c>
    </row>
    <row r="112" spans="1:7" s="2" customFormat="1" ht="13.5" customHeight="1" x14ac:dyDescent="0.2">
      <c r="A112" s="29" t="s">
        <v>83</v>
      </c>
      <c r="B112" s="16" t="s">
        <v>21</v>
      </c>
      <c r="C112" s="16" t="s">
        <v>10</v>
      </c>
      <c r="D112" s="16" t="s">
        <v>85</v>
      </c>
      <c r="E112" s="13" t="s">
        <v>33</v>
      </c>
      <c r="F112" s="14">
        <v>100000</v>
      </c>
      <c r="G112" s="14">
        <v>100000</v>
      </c>
    </row>
    <row r="113" spans="1:8" s="2" customFormat="1" ht="15" hidden="1" customHeight="1" x14ac:dyDescent="0.2">
      <c r="A113" s="42" t="s">
        <v>113</v>
      </c>
      <c r="B113" s="32" t="s">
        <v>21</v>
      </c>
      <c r="C113" s="32" t="s">
        <v>14</v>
      </c>
      <c r="D113" s="47"/>
      <c r="E113" s="47"/>
      <c r="F113" s="48">
        <f>F114</f>
        <v>0</v>
      </c>
      <c r="G113" s="48">
        <f>G114</f>
        <v>0</v>
      </c>
    </row>
    <row r="114" spans="1:8" s="2" customFormat="1" ht="11.25" hidden="1" customHeight="1" x14ac:dyDescent="0.2">
      <c r="A114" s="38" t="s">
        <v>91</v>
      </c>
      <c r="B114" s="36" t="s">
        <v>21</v>
      </c>
      <c r="C114" s="36" t="s">
        <v>14</v>
      </c>
      <c r="D114" s="36" t="s">
        <v>66</v>
      </c>
      <c r="E114" s="36"/>
      <c r="F114" s="37">
        <f>F116+F118</f>
        <v>0</v>
      </c>
      <c r="G114" s="37">
        <f>G116+G118</f>
        <v>0</v>
      </c>
    </row>
    <row r="115" spans="1:8" s="2" customFormat="1" ht="11.25" hidden="1" customHeight="1" x14ac:dyDescent="0.2">
      <c r="A115" s="24" t="s">
        <v>113</v>
      </c>
      <c r="B115" s="16" t="s">
        <v>21</v>
      </c>
      <c r="C115" s="16" t="s">
        <v>14</v>
      </c>
      <c r="D115" s="16" t="s">
        <v>131</v>
      </c>
      <c r="E115" s="13"/>
      <c r="F115" s="14">
        <f>F116</f>
        <v>0</v>
      </c>
      <c r="G115" s="14">
        <f>G116</f>
        <v>0</v>
      </c>
    </row>
    <row r="116" spans="1:8" s="50" customFormat="1" ht="11.25" hidden="1" customHeight="1" x14ac:dyDescent="0.2">
      <c r="A116" s="29" t="s">
        <v>83</v>
      </c>
      <c r="B116" s="16" t="s">
        <v>21</v>
      </c>
      <c r="C116" s="16" t="s">
        <v>14</v>
      </c>
      <c r="D116" s="16" t="s">
        <v>131</v>
      </c>
      <c r="E116" s="13" t="s">
        <v>33</v>
      </c>
      <c r="F116" s="14">
        <v>0</v>
      </c>
      <c r="G116" s="14">
        <v>0</v>
      </c>
    </row>
    <row r="117" spans="1:8" s="50" customFormat="1" ht="11.25" hidden="1" customHeight="1" x14ac:dyDescent="0.2">
      <c r="A117" s="21" t="s">
        <v>114</v>
      </c>
      <c r="B117" s="49" t="s">
        <v>21</v>
      </c>
      <c r="C117" s="49" t="s">
        <v>14</v>
      </c>
      <c r="D117" s="16" t="s">
        <v>112</v>
      </c>
      <c r="E117" s="16"/>
      <c r="F117" s="17">
        <f>F118</f>
        <v>0</v>
      </c>
      <c r="G117" s="17">
        <f>G118</f>
        <v>0</v>
      </c>
    </row>
    <row r="118" spans="1:8" s="2" customFormat="1" ht="17.25" hidden="1" customHeight="1" x14ac:dyDescent="0.2">
      <c r="A118" s="29" t="s">
        <v>83</v>
      </c>
      <c r="B118" s="49" t="s">
        <v>21</v>
      </c>
      <c r="C118" s="49" t="s">
        <v>14</v>
      </c>
      <c r="D118" s="16" t="s">
        <v>112</v>
      </c>
      <c r="E118" s="16" t="s">
        <v>33</v>
      </c>
      <c r="F118" s="17">
        <v>0</v>
      </c>
      <c r="G118" s="17">
        <v>0</v>
      </c>
      <c r="H118" s="9"/>
    </row>
    <row r="119" spans="1:8" s="2" customFormat="1" x14ac:dyDescent="0.2">
      <c r="A119" s="26" t="s">
        <v>2</v>
      </c>
      <c r="B119" s="16"/>
      <c r="C119" s="16"/>
      <c r="D119" s="16"/>
      <c r="E119" s="13"/>
      <c r="F119" s="19">
        <f>F108+F104+F99+F71+F60+F49+F42+F5+F94</f>
        <v>22107711.899999999</v>
      </c>
      <c r="G119" s="19">
        <f>G108+G104+G99+G71+G60+G49+G42+G5+G94</f>
        <v>22612592.5</v>
      </c>
      <c r="H119" s="9"/>
    </row>
    <row r="120" spans="1:8" s="2" customFormat="1" x14ac:dyDescent="0.2">
      <c r="A120" s="55" t="s">
        <v>132</v>
      </c>
      <c r="B120" s="16"/>
      <c r="C120" s="16"/>
      <c r="D120" s="16"/>
      <c r="E120" s="13"/>
      <c r="F120" s="19">
        <v>486000</v>
      </c>
      <c r="G120" s="19">
        <v>997000</v>
      </c>
    </row>
    <row r="121" spans="1:8" s="2" customFormat="1" x14ac:dyDescent="0.2">
      <c r="A121" s="54" t="s">
        <v>133</v>
      </c>
      <c r="B121" s="53"/>
      <c r="C121" s="53"/>
      <c r="D121" s="53"/>
      <c r="E121" s="53"/>
      <c r="F121" s="65">
        <f>F119-F120</f>
        <v>21621711.899999999</v>
      </c>
      <c r="G121" s="65">
        <f>G119-G120</f>
        <v>21615592.5</v>
      </c>
    </row>
    <row r="122" spans="1:8" s="3" customFormat="1" x14ac:dyDescent="0.2"/>
    <row r="123" spans="1:8" s="3" customFormat="1" x14ac:dyDescent="0.2"/>
    <row r="124" spans="1:8" s="3" customFormat="1" x14ac:dyDescent="0.2"/>
    <row r="125" spans="1:8" s="3" customFormat="1" x14ac:dyDescent="0.2"/>
    <row r="126" spans="1:8" s="3" customFormat="1" x14ac:dyDescent="0.2"/>
    <row r="127" spans="1:8" s="3" customFormat="1" x14ac:dyDescent="0.2"/>
    <row r="128" spans="1: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pans="1:7" s="3" customFormat="1" x14ac:dyDescent="0.2"/>
    <row r="498" spans="1:7" s="3" customFormat="1" x14ac:dyDescent="0.2"/>
    <row r="499" spans="1:7" s="3" customFormat="1" x14ac:dyDescent="0.2"/>
    <row r="500" spans="1:7" s="3" customFormat="1" x14ac:dyDescent="0.2">
      <c r="A500"/>
      <c r="B500"/>
      <c r="C500"/>
      <c r="D500"/>
      <c r="E500"/>
      <c r="F500"/>
      <c r="G500"/>
    </row>
    <row r="501" spans="1:7" s="3" customFormat="1" x14ac:dyDescent="0.2">
      <c r="A501"/>
      <c r="B501"/>
      <c r="C501"/>
      <c r="D501"/>
      <c r="E501"/>
      <c r="F501"/>
      <c r="G501"/>
    </row>
    <row r="502" spans="1:7" s="3" customFormat="1" x14ac:dyDescent="0.2">
      <c r="A502"/>
      <c r="B502"/>
      <c r="C502"/>
      <c r="D502"/>
      <c r="E502"/>
      <c r="F502"/>
      <c r="G502"/>
    </row>
    <row r="503" spans="1:7" s="3" customFormat="1" x14ac:dyDescent="0.2">
      <c r="A503"/>
      <c r="B503"/>
      <c r="C503"/>
      <c r="D503"/>
      <c r="E503"/>
      <c r="F503"/>
      <c r="G503"/>
    </row>
    <row r="504" spans="1:7" s="3" customFormat="1" x14ac:dyDescent="0.2">
      <c r="A504"/>
      <c r="B504"/>
      <c r="C504"/>
      <c r="D504"/>
      <c r="E504"/>
      <c r="F504"/>
      <c r="G504"/>
    </row>
    <row r="505" spans="1:7" s="3" customFormat="1" x14ac:dyDescent="0.2">
      <c r="A505"/>
      <c r="B505"/>
      <c r="C505"/>
      <c r="D505"/>
      <c r="E505"/>
      <c r="F505"/>
      <c r="G505"/>
    </row>
    <row r="506" spans="1:7" s="3" customFormat="1" x14ac:dyDescent="0.2">
      <c r="A506"/>
      <c r="B506"/>
      <c r="C506"/>
      <c r="D506"/>
      <c r="E506"/>
      <c r="F506"/>
      <c r="G506"/>
    </row>
    <row r="507" spans="1:7" s="3" customFormat="1" x14ac:dyDescent="0.2">
      <c r="A507"/>
      <c r="B507"/>
      <c r="C507"/>
      <c r="D507"/>
      <c r="E507"/>
      <c r="F507"/>
      <c r="G507"/>
    </row>
    <row r="508" spans="1:7" s="3" customFormat="1" x14ac:dyDescent="0.2">
      <c r="A508"/>
      <c r="B508"/>
      <c r="C508"/>
      <c r="D508"/>
      <c r="E508"/>
      <c r="F508"/>
      <c r="G508"/>
    </row>
    <row r="509" spans="1:7" s="3" customFormat="1" x14ac:dyDescent="0.2">
      <c r="A509"/>
      <c r="B509"/>
      <c r="C509"/>
      <c r="D509"/>
      <c r="E509"/>
      <c r="F509"/>
      <c r="G509"/>
    </row>
    <row r="510" spans="1:7" s="3" customFormat="1" x14ac:dyDescent="0.2">
      <c r="A510"/>
      <c r="B510"/>
      <c r="C510"/>
      <c r="D510"/>
      <c r="E510"/>
      <c r="F510"/>
      <c r="G510"/>
    </row>
    <row r="511" spans="1:7" s="3" customFormat="1" x14ac:dyDescent="0.2">
      <c r="A511"/>
      <c r="B511"/>
      <c r="C511"/>
      <c r="D511"/>
      <c r="E511"/>
      <c r="F511"/>
      <c r="G511"/>
    </row>
    <row r="512" spans="1:7" s="3" customFormat="1" x14ac:dyDescent="0.2">
      <c r="A512"/>
      <c r="B512"/>
      <c r="C512"/>
      <c r="D512"/>
      <c r="E512"/>
      <c r="F512"/>
      <c r="G512"/>
    </row>
    <row r="513" spans="1:7" s="3" customFormat="1" x14ac:dyDescent="0.2">
      <c r="A513"/>
      <c r="B513"/>
      <c r="C513"/>
      <c r="D513"/>
      <c r="E513"/>
      <c r="F513"/>
      <c r="G513"/>
    </row>
    <row r="514" spans="1:7" s="3" customFormat="1" x14ac:dyDescent="0.2">
      <c r="A514"/>
      <c r="B514"/>
      <c r="C514"/>
      <c r="D514"/>
      <c r="E514"/>
      <c r="F514"/>
      <c r="G514"/>
    </row>
    <row r="515" spans="1:7" s="3" customFormat="1" x14ac:dyDescent="0.2">
      <c r="A515"/>
      <c r="B515"/>
      <c r="C515"/>
      <c r="D515"/>
      <c r="E515"/>
      <c r="F515"/>
      <c r="G515"/>
    </row>
    <row r="516" spans="1:7" s="3" customFormat="1" x14ac:dyDescent="0.2">
      <c r="A516"/>
      <c r="B516"/>
      <c r="C516"/>
      <c r="D516"/>
      <c r="E516"/>
      <c r="F516"/>
      <c r="G516"/>
    </row>
    <row r="517" spans="1:7" s="3" customFormat="1" x14ac:dyDescent="0.2">
      <c r="A517"/>
      <c r="B517"/>
      <c r="C517"/>
      <c r="D517"/>
      <c r="E517"/>
      <c r="F517"/>
      <c r="G517"/>
    </row>
    <row r="518" spans="1:7" s="3" customFormat="1" x14ac:dyDescent="0.2">
      <c r="A518"/>
      <c r="B518"/>
      <c r="C518"/>
      <c r="D518"/>
      <c r="E518"/>
      <c r="F518"/>
      <c r="G518"/>
    </row>
  </sheetData>
  <mergeCells count="6">
    <mergeCell ref="A3:A4"/>
    <mergeCell ref="B3:E3"/>
    <mergeCell ref="F3:F4"/>
    <mergeCell ref="G3:G4"/>
    <mergeCell ref="B1:G1"/>
    <mergeCell ref="A2:G2"/>
  </mergeCells>
  <pageMargins left="0.23622047244094491" right="0.23622047244094491" top="0.23622047244094491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4</vt:lpstr>
    </vt:vector>
  </TitlesOfParts>
  <Company>Финансовый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FIN04</dc:creator>
  <cp:lastModifiedBy>User</cp:lastModifiedBy>
  <cp:lastPrinted>2024-12-09T05:28:21Z</cp:lastPrinted>
  <dcterms:created xsi:type="dcterms:W3CDTF">2007-09-27T04:48:52Z</dcterms:created>
  <dcterms:modified xsi:type="dcterms:W3CDTF">2024-12-18T10:26:18Z</dcterms:modified>
</cp:coreProperties>
</file>